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OM\1 - Synchro\03 - Aktuelle Dateien für Downloads und Seminare\"/>
    </mc:Choice>
  </mc:AlternateContent>
  <xr:revisionPtr revIDLastSave="0" documentId="13_ncr:1_{D294268D-3F97-4694-9D01-095549A1F93D}" xr6:coauthVersionLast="47" xr6:coauthVersionMax="47" xr10:uidLastSave="{00000000-0000-0000-0000-000000000000}"/>
  <bookViews>
    <workbookView xWindow="-98" yWindow="-98" windowWidth="23596" windowHeight="15076" activeTab="2" xr2:uid="{00000000-000D-0000-FFFF-FFFF00000000}"/>
  </bookViews>
  <sheets>
    <sheet name="Bitte lesen ...  + + Anleitung" sheetId="3" r:id="rId1"/>
    <sheet name="Marktanalyse Beispiel" sheetId="1" r:id="rId2"/>
    <sheet name="Marktanalyse eigene Erfassung" sheetId="6" r:id="rId3"/>
  </sheets>
  <definedNames>
    <definedName name="_Toc304511180" localSheetId="0">'Bitte lesen ...  + + Anleitung'!$M$4</definedName>
    <definedName name="_xlnm.Print_Area" localSheetId="0">'Bitte lesen ...  + + Anleitung'!$A$1:$X$59</definedName>
    <definedName name="_xlnm.Print_Area" localSheetId="1">'Marktanalyse Beispiel'!$A$1:$Y$22</definedName>
    <definedName name="_xlnm.Print_Area" localSheetId="2">'Marktanalyse eigene Erfassung'!$A$1:$W$22</definedName>
    <definedName name="_xlnm.Print_Titles" localSheetId="1">'Marktanalyse Beispiel'!$A:$D,'Marktanalyse Beispiel'!$1:$9</definedName>
    <definedName name="_xlnm.Print_Titles" localSheetId="2">'Marktanalyse eigene Erfassung'!$A:$D,'Marktanalyse eigene Erfassung'!$1:$9</definedName>
    <definedName name="Eingabebereich">#REF!,#REF!,#REF!,#REF!,#REF!,#REF!,#REF!,#REF!,#REF!,#REF!,#REF!,#REF!,#REF!,#REF!,#REF!,#REF!,#REF!,#REF!,#REF!,#REF!,#REF!,#REF!</definedName>
    <definedName name="Titel" localSheetId="0">'Bitte lesen ...  + + Anleitung'!$M$47</definedName>
    <definedName name="www">#REF!,#REF!,#REF!,#REF!,#REF!,#REF!,#REF!,#REF!,#REF!,#REF!,#REF!,#REF!,#REF!,#REF!,#REF!,#REF!,#REF!,#REF!,#REF!,#REF!,#REF!,#REF!</definedName>
    <definedName name="xx">#REF!,#REF!,#REF!,#REF!,#REF!,#REF!,#REF!,#REF!,#REF!,#REF!,#REF!,#REF!,#REF!,#REF!,#REF!,#REF!,#REF!,#REF!,#REF!,#REF!,#REF!,#REF!</definedName>
    <definedName name="xy">#REF!,#REF!,#REF!,#REF!,#REF!,#REF!,#REF!,#REF!,#REF!,#REF!,#REF!,#REF!,#REF!,#REF!,#REF!,#REF!,#REF!,#REF!,#REF!,#REF!,#REF!,#REF!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3" l="1"/>
  <c r="M48" i="3"/>
  <c r="M47" i="3"/>
  <c r="M46" i="3"/>
  <c r="A1" i="6" l="1"/>
  <c r="D6" i="6"/>
  <c r="H10" i="6"/>
  <c r="G20" i="6"/>
  <c r="H11" i="6"/>
  <c r="H12" i="6"/>
  <c r="H13" i="6"/>
  <c r="H14" i="6"/>
  <c r="H15" i="6"/>
  <c r="H16" i="6"/>
  <c r="H17" i="6"/>
  <c r="H18" i="6"/>
  <c r="H19" i="6"/>
  <c r="E20" i="6"/>
  <c r="F20" i="6"/>
  <c r="H19" i="1"/>
  <c r="H18" i="1"/>
  <c r="H17" i="1"/>
  <c r="H16" i="1"/>
  <c r="H15" i="1"/>
  <c r="H14" i="1"/>
  <c r="H13" i="1"/>
  <c r="H12" i="1"/>
  <c r="H11" i="1"/>
  <c r="H10" i="1"/>
  <c r="T23" i="3"/>
  <c r="R23" i="3"/>
  <c r="P23" i="3"/>
  <c r="D6" i="1"/>
  <c r="M6" i="3"/>
  <c r="M3" i="3"/>
  <c r="M4" i="3"/>
  <c r="M5" i="3"/>
  <c r="A1" i="1"/>
  <c r="F20" i="1"/>
  <c r="E20" i="1"/>
  <c r="G20" i="1"/>
  <c r="I12" i="1" s="1"/>
  <c r="I10" i="6" l="1"/>
  <c r="I18" i="6"/>
  <c r="I17" i="6"/>
  <c r="I16" i="6"/>
  <c r="I15" i="6"/>
  <c r="I11" i="6"/>
  <c r="I19" i="6"/>
  <c r="H20" i="1"/>
  <c r="I10" i="1"/>
  <c r="I19" i="1"/>
  <c r="I13" i="1"/>
  <c r="I14" i="1"/>
  <c r="I11" i="1"/>
  <c r="H20" i="6"/>
  <c r="I13" i="6"/>
  <c r="I14" i="6"/>
  <c r="I12" i="6"/>
  <c r="I20" i="6" l="1"/>
  <c r="I20" i="1"/>
</calcChain>
</file>

<file path=xl/sharedStrings.xml><?xml version="1.0" encoding="utf-8"?>
<sst xmlns="http://schemas.openxmlformats.org/spreadsheetml/2006/main" count="213" uniqueCount="164">
  <si>
    <t>Nr.</t>
  </si>
  <si>
    <t>Name des Pflegedienstes</t>
  </si>
  <si>
    <t>Ort / Stadt</t>
  </si>
  <si>
    <t>Adresse</t>
  </si>
  <si>
    <t>Internet-Seite</t>
  </si>
  <si>
    <t>Sozialstation St. Martin</t>
  </si>
  <si>
    <t>noch nicht veröffentlicht</t>
  </si>
  <si>
    <t>Paulinenstr. 88</t>
  </si>
  <si>
    <t>=Mittelwert</t>
  </si>
  <si>
    <t>=Summe</t>
  </si>
  <si>
    <t>Ent-fernung</t>
  </si>
  <si>
    <t>12345 Beispielstadt</t>
  </si>
  <si>
    <t>Frau Roswitha Maier</t>
  </si>
  <si>
    <t>Preis "große Pflege"</t>
  </si>
  <si>
    <t>www.sst-beispielstadt.de</t>
  </si>
  <si>
    <t>ambu Care - Pflege mit Herz</t>
  </si>
  <si>
    <t>12346 In der Nähe</t>
  </si>
  <si>
    <t>Frau Helga Müller</t>
  </si>
  <si>
    <t>Markt-anteil</t>
  </si>
  <si>
    <t>Diakoniestation Beispielstadt</t>
  </si>
  <si>
    <t>Caritas-Pflegestation Beispielstadt</t>
  </si>
  <si>
    <t>Fritzi Müller - die helfende Hand</t>
  </si>
  <si>
    <t>Marktstr. 12</t>
  </si>
  <si>
    <t>Hauptstr. 5</t>
  </si>
  <si>
    <t>Mobile Dienste Königin Pauline</t>
  </si>
  <si>
    <t>Am Stadtpark 11</t>
  </si>
  <si>
    <t xml:space="preserve">Marien-Str. 71 </t>
  </si>
  <si>
    <t>Klosterstraße 28</t>
  </si>
  <si>
    <t>Frau Eleonore Huber</t>
  </si>
  <si>
    <t>Frau Helene Sorglos</t>
  </si>
  <si>
    <t>Herr Fritz Müller</t>
  </si>
  <si>
    <t>Frau Pauline König</t>
  </si>
  <si>
    <t>www.koenigin-pauline.de</t>
  </si>
  <si>
    <t>www.fritzi-hilft.de</t>
  </si>
  <si>
    <t>www.caritas-beispiel.de</t>
  </si>
  <si>
    <t>www.dst-bspst.de</t>
  </si>
  <si>
    <t>www.pflege-herz.de</t>
  </si>
  <si>
    <t>PLZ:</t>
  </si>
  <si>
    <t>Stand:</t>
  </si>
  <si>
    <t>Umkreis:</t>
  </si>
  <si>
    <t>Datenquelle:</t>
  </si>
  <si>
    <t>www.pflegelotse.de</t>
  </si>
  <si>
    <t>Name der PDL</t>
  </si>
  <si>
    <t xml:space="preserve">Nutzungsbedingungen und Hinweise zur Anwendung der Datei </t>
  </si>
  <si>
    <t>Erläuterungen zum Verständnis der EXCEL-Tabelle</t>
  </si>
  <si>
    <t>Beschreibung der Anwendung der EXCEL-Datei</t>
  </si>
  <si>
    <t>Es handelt sich somit nicht um ein Programm, sondern um eine programmierte Datei.</t>
  </si>
  <si>
    <t>Vorgehensweise und Anmerkungen:</t>
  </si>
  <si>
    <t xml:space="preserve">Die Datei ist als kostenloser Service von Sießegger Sozialmanagement gedacht. </t>
  </si>
  <si>
    <t xml:space="preserve">- den "Fans" auf meiner Facebook-Seite Sießegger Sozialmanagement, </t>
  </si>
  <si>
    <t>Probieren Sie einfach ein bißchen herum, und Sie werden schon sehen, wie die Datei funktioniert.</t>
  </si>
  <si>
    <t xml:space="preserve">  als Geschenk zu Weihnachten/Neujahr 2015//2016</t>
  </si>
  <si>
    <t>Bitte tragen Sie immer nur die gelb hinterlegten Felder ein.</t>
  </si>
  <si>
    <t xml:space="preserve">Die Datei ist ausgestattet mit Beispielzahlen, um Ihnen zu zeigen, wie sie funktioniert. </t>
  </si>
  <si>
    <t>- meinen Beratungskunden.</t>
  </si>
  <si>
    <t xml:space="preserve">Diese Zahlen entsprechen nicht der Realität. </t>
  </si>
  <si>
    <t xml:space="preserve">Eine weitergehende Beratung ist mit dem "Erwerb" dieser Datei nicht enthalten. </t>
  </si>
  <si>
    <t>Überschreiben Sie diese gelb hinterlegten Felder bitte mit Ihren eigenen Zahlen.</t>
  </si>
  <si>
    <t>Es gibt keine "Hotline".</t>
  </si>
  <si>
    <t>Die Dateien sind nur für Ihre privaten oder betrieblichen Zwecke Ihres ambulanten Dienstes!</t>
  </si>
  <si>
    <t xml:space="preserve">Es kann keine Gewähr für den Inhalt oder dessen Umsetzung gegeben werden.  </t>
  </si>
  <si>
    <t>Die Rechte verbleiben zu 100% bei Thomas Sießegger.</t>
  </si>
  <si>
    <t>Das Kennwort zum Aufheben des Schutzes wird nur auf persönliche Nachfrage per Email evtl. genannt.</t>
  </si>
  <si>
    <t>Bitte gehen Sie respektvoll mit diesem Geschenk um. Danke.</t>
  </si>
  <si>
    <t>Hallo Kopierer und andere Unternehmensberater!</t>
  </si>
  <si>
    <t xml:space="preserve">Tel.: 040/39905902, Fax: 040/39905916, </t>
  </si>
  <si>
    <t xml:space="preserve">Ein kommerzieller Gebrauch über die eigene Nutzung hinaus (z.B. zur Beratung anderer </t>
  </si>
  <si>
    <t xml:space="preserve">Einrichtungen oder zum Weiterverkauf im eigenen Namen) ist ausgeschlossen und </t>
  </si>
  <si>
    <t>ausdrücklich untersagt. Diese Untersagung gilt auch für die nicht genehmigte Nutzung</t>
  </si>
  <si>
    <t>in Seminaren, ohne den Autor um Verwendung anzufragen.</t>
  </si>
  <si>
    <t xml:space="preserve">Weiterhin bedarf es meiner ausdrücklichen Zustimmung (liebe EDV-Firmen!), </t>
  </si>
  <si>
    <t xml:space="preserve">wenn Sie diese Idee in Ihre Software einbinden. </t>
  </si>
  <si>
    <t>Personenkreis gehören) können diese EXCEL-Datei jedoch zeitlich unbegrenzt kostenlos nutzen,</t>
  </si>
  <si>
    <t xml:space="preserve">z.B. auch in verbandsinternen Handbüchern. </t>
  </si>
  <si>
    <t xml:space="preserve">Sollten Sie diese Datei (oder Variationen davon) in Veröffentlichungen nutzen, </t>
  </si>
  <si>
    <t>sind Sie verpflichtet, einen Literaturverweis auf Thomas Sießegger zu erstellen.</t>
  </si>
  <si>
    <t xml:space="preserve">Durch die Anwendung dieser Datei erklären Sie sich </t>
  </si>
  <si>
    <t>mit oben/eben genannten Bedingungen einverstanden.</t>
  </si>
  <si>
    <t>+</t>
  </si>
  <si>
    <t>=</t>
  </si>
  <si>
    <t>Erstellen einer kleinen Marktanalyse</t>
  </si>
  <si>
    <t>AOK-Pflegenavigator</t>
  </si>
  <si>
    <t>.. in Ergänzung zu weiteren Daten aus dem Internet</t>
  </si>
  <si>
    <t>a) Wie groß ist der Pflegedienst?</t>
  </si>
  <si>
    <t>b) wie hoch sind die Preise der Mitbewerber für eine vergleichbare Leistung?</t>
  </si>
  <si>
    <t>c) was haben die Mitbewerber für Leistungsangebote?</t>
  </si>
  <si>
    <t>c) was sind deren Stärken und Schwächen?</t>
  </si>
  <si>
    <t>usw.</t>
  </si>
  <si>
    <t>Ziel ist es, einen Eindruck zu bekommen von der Marktsituation im Umfeld, um gegebenenfalls</t>
  </si>
  <si>
    <t>bei entsprechenden Offerten vorbereitet zu sein, oder auch ganz gezielt, um von den</t>
  </si>
  <si>
    <t>Mitbewerbern evtl. neue Mitarbeiter zu gewinnen - oder im Extremfall, um diese im Sinne</t>
  </si>
  <si>
    <t>des eigenen Wachstums sogar zu übernehmen oder diese Mitarbeiter integrieren zu können.</t>
  </si>
  <si>
    <t>Wer den Mitarbeitern die besseren Konditionen bieten kann, gewinnt auf Dauer.</t>
  </si>
  <si>
    <t>Mein Vorschlag ist, dass Sie eine/n Schüler/in oder eine/n Praktikant/in beauftragen, die Tabelle</t>
  </si>
  <si>
    <t>auszufüllen.</t>
  </si>
  <si>
    <t>Anzahl Pflege-bedürftige</t>
  </si>
  <si>
    <t>Pflege-Note gesamt</t>
  </si>
  <si>
    <t>1.) Tragen Sie als erstes in der ersten Zeile an der ersten Stelle die Daten Ihres Pflegedienstes ein.</t>
  </si>
  <si>
    <t>Ansprech-Partner</t>
  </si>
  <si>
    <t xml:space="preserve">Beachten Sie bitte auch die Kommentare, die in den </t>
  </si>
  <si>
    <t>enthalten sind.</t>
  </si>
  <si>
    <t>orangefarbenen Überschriften</t>
  </si>
  <si>
    <t xml:space="preserve">2.) Im Transparenzbericht ist die Anzahl der Pflegebedürftigen angegeben. Pflegebedürftige sind die Menschen, die im </t>
  </si>
  <si>
    <t xml:space="preserve">     SGB XI versorgt werden.</t>
  </si>
  <si>
    <r>
      <t xml:space="preserve">mit Hilfe der Daten aus dem </t>
    </r>
    <r>
      <rPr>
        <u/>
        <sz val="12"/>
        <rFont val="Arial"/>
        <family val="2"/>
      </rPr>
      <t>Pflegelotsen</t>
    </r>
    <r>
      <rPr>
        <sz val="12"/>
        <rFont val="Arial"/>
        <family val="2"/>
      </rPr>
      <t xml:space="preserve"> oder dem</t>
    </r>
  </si>
  <si>
    <t xml:space="preserve">     Wie viele Menschen werden </t>
  </si>
  <si>
    <t>im SGB XI</t>
  </si>
  <si>
    <t xml:space="preserve"> …</t>
  </si>
  <si>
    <t>im SGB V</t>
  </si>
  <si>
    <t>insgesamt</t>
  </si>
  <si>
    <t>versorgt?</t>
  </si>
  <si>
    <t xml:space="preserve">     Orientieren Sie sich bitte an diesem Beispiel; fragen Sie Ihre Statistiken ab:</t>
  </si>
  <si>
    <t xml:space="preserve">     Die vermeintliche Falschrechnung beruht darauf, dass einige Menschen in beiden Bereichen versorgt werden.</t>
  </si>
  <si>
    <t xml:space="preserve">     Es kommen also (in unserem Beispiel) noch  42,9% an Kunden zu den Pflegebedürftigen hinzu.</t>
  </si>
  <si>
    <t xml:space="preserve">     Das entspricht aber nicht der Anzahl der Patienten. Das wäre die Zahl, die SIE eigentlich interessiert.</t>
  </si>
  <si>
    <t xml:space="preserve">     Die Zahl der Patienten lässt sich aber relativ leicht errechnen / schätzen.</t>
  </si>
  <si>
    <t xml:space="preserve">     In unserem Beispiel ergeben sich folgende Kennzahlen:</t>
  </si>
  <si>
    <t xml:space="preserve">     + 30% und + 40%.</t>
  </si>
  <si>
    <r>
      <t xml:space="preserve">     </t>
    </r>
    <r>
      <rPr>
        <b/>
        <sz val="11"/>
        <rFont val="Arial"/>
        <family val="2"/>
      </rPr>
      <t>Von welchen zusätzlichen Prozentzahlen möchten Sie ausgehen?</t>
    </r>
    <r>
      <rPr>
        <sz val="11"/>
        <rFont val="Arial"/>
        <family val="2"/>
      </rPr>
      <t xml:space="preserve"> Ich empfehle eine Zahl zwischen </t>
    </r>
  </si>
  <si>
    <t>Tragen Sie bitte hier Ihre Zahl ein:</t>
  </si>
  <si>
    <t>Tragen Sie bitte nur Zahlen ein, kein + oder - oder irgendwelche Buchstaben. Danke.</t>
  </si>
  <si>
    <t>= Anzahl der Patienten</t>
  </si>
  <si>
    <t xml:space="preserve">     Holen Sie alle Zahlen aus dem Transparenzbericht heraus, die Sie bekommen können.</t>
  </si>
  <si>
    <t>3.) Die restlichen Daten holen Sie sich bitte mit Hilfe von Google, oder Sie tragen mutig Ihre Vermutungen / Gerüchte ein.</t>
  </si>
  <si>
    <t>ambulanter Pflege und Betreuung es in Ihrem Umkreis gibt ("um" Ihre Postleitzahl)</t>
  </si>
  <si>
    <t>Alles andere ergibt sich, und Sie sollten durchaus auch Text eingeben.</t>
  </si>
  <si>
    <t>Daten aus dem Transparenzbericht oder aus dem Internet, per Google oder anderweitig ermittelt. Bitte scrollen Sie auch nach rechts.</t>
  </si>
  <si>
    <t>nur die Kunden im SGB XI</t>
  </si>
  <si>
    <t>Preis-Vergleich</t>
  </si>
  <si>
    <t>= Hoch-Rechnung</t>
  </si>
  <si>
    <t>keine Eingabe notwendig</t>
  </si>
  <si>
    <t>Herr Roman Herzog</t>
  </si>
  <si>
    <t>Gerüchte</t>
  </si>
  <si>
    <t>Bewertung der Internet-Seite</t>
  </si>
  <si>
    <t>Pflegedienst möchte aufgeben, Mitarbeiter sehr unzufrieden, wir haben eine Mitarbeiterin übernommen; ….</t>
  </si>
  <si>
    <t>Diese Infiormationen sind eigentlich unwesentlich</t>
  </si>
  <si>
    <t xml:space="preserve">Ärzte, Krankenhaus, </t>
  </si>
  <si>
    <t>PDL kennt die Sozialarbeiterin persönlich, keine Chance</t>
  </si>
  <si>
    <t>haben: EAR, Hausnotruf (mit der JUH), niederschwellige Leistungen, tollen Privatzahler-Katalog, …</t>
  </si>
  <si>
    <t>Leistungsangebot</t>
  </si>
  <si>
    <t>schlechte Bezahlung der Mitarbeiter (11 Euro pro Std. für die Pflegefachkräfte)</t>
  </si>
  <si>
    <t>besuchen alle 1 x pro jahr die Ärzte // machen Geschenke</t>
  </si>
  <si>
    <t>größter Pflegedienst / guter Ruf</t>
  </si>
  <si>
    <t>Telefon</t>
  </si>
  <si>
    <t>Email</t>
  </si>
  <si>
    <t xml:space="preserve">xxxx x    x x x  x x x x x  x      x  x x x x </t>
  </si>
  <si>
    <t>4.) Sollten Sie die Datei ändern wollen, das Passwort ist xxx.</t>
  </si>
  <si>
    <t>sehr schlecht, nur das allgemeine langweilige Gelaber: Mensch steht im Mittelpunkt, wir bieten Grundpflege an usw.</t>
  </si>
  <si>
    <t>spezielles Betreuungsangebot?</t>
  </si>
  <si>
    <t>Kontakte, die wir haben</t>
  </si>
  <si>
    <t>Bewertung des Leistungsangebotes</t>
  </si>
  <si>
    <t>Anzahl Mitarbeiter (geschätzt)</t>
  </si>
  <si>
    <r>
      <t>Diese Datei wurde mit Microsoft</t>
    </r>
    <r>
      <rPr>
        <vertAlign val="superscript"/>
        <sz val="11"/>
        <rFont val="Arial"/>
        <family val="2"/>
      </rPr>
      <t>®</t>
    </r>
    <r>
      <rPr>
        <sz val="11"/>
        <rFont val="Arial"/>
        <family val="2"/>
      </rPr>
      <t xml:space="preserve"> EXCEL</t>
    </r>
    <r>
      <rPr>
        <vertAlign val="superscript"/>
        <sz val="11"/>
        <rFont val="Arial"/>
        <family val="2"/>
      </rPr>
      <t>®</t>
    </r>
    <r>
      <rPr>
        <sz val="11"/>
        <rFont val="Arial"/>
        <family val="2"/>
      </rPr>
      <t xml:space="preserve"> erstellt.</t>
    </r>
  </si>
  <si>
    <t xml:space="preserve">Ottenser Hauptstraße 14, 22765 Hamburg, </t>
  </si>
  <si>
    <t xml:space="preserve">eMail: marktanalyse@siessegger.de </t>
  </si>
  <si>
    <t xml:space="preserve">Die Datei sollen Ihnen dazu dienen, zu erkunden, welche anderen Anbieter von </t>
  </si>
  <si>
    <r>
      <t xml:space="preserve">Sie steht </t>
    </r>
    <r>
      <rPr>
        <b/>
        <sz val="11"/>
        <rFont val="Arial"/>
        <family val="2"/>
      </rPr>
      <t>kostenlos und exklusiv für folgende Personen und Einrichtungen</t>
    </r>
    <r>
      <rPr>
        <sz val="11"/>
        <rFont val="Arial"/>
        <family val="2"/>
      </rPr>
      <t xml:space="preserve"> zur Verfügung:</t>
    </r>
  </si>
  <si>
    <t>Version 2021</t>
  </si>
  <si>
    <t xml:space="preserve">© 2015 - 2021 Thomas Sießegger </t>
  </si>
  <si>
    <t xml:space="preserve">Sie (als Mitarbeiter eines ambulanten Pflegedienstes oder Verbandes, wenn Sie zu oben genanntem </t>
  </si>
  <si>
    <t>geschätztes Alter der Inhaberin</t>
  </si>
  <si>
    <t>Kinder?</t>
  </si>
  <si>
    <t>geschätztes Alter der PDL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</si>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</sst>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\ &quot;km&quot;"/>
    <numFmt numFmtId="165" formatCode="#,##0.0"/>
    <numFmt numFmtId="166" formatCode="#,##0\ &quot;Pat.&quot;"/>
    <numFmt numFmtId="167" formatCode="0.0%"/>
    <numFmt numFmtId="168" formatCode="#,##0.00\ &quot;€&quot;"/>
    <numFmt numFmtId="169" formatCode="[$-407]d/\ mmmm\ yyyy;@"/>
    <numFmt numFmtId="170" formatCode="00000"/>
    <numFmt numFmtId="171" formatCode="0\ &quot;km&quot;"/>
    <numFmt numFmtId="172" formatCode="_-* #,##0.00\ [$€]_-;\-* #,##0.00\ [$€]_-;_-* &quot;-&quot;??\ [$€]_-;_-@_-"/>
    <numFmt numFmtId="173" formatCode="\+\ 0%"/>
  </numFmts>
  <fonts count="36">
    <font>
      <sz val="11"/>
      <name val="Arial Narrow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color indexed="12"/>
      <name val="Arial"/>
      <family val="2"/>
    </font>
    <font>
      <b/>
      <sz val="16"/>
      <name val="Arial Narrow"/>
      <family val="2"/>
    </font>
    <font>
      <sz val="12"/>
      <color indexed="8"/>
      <name val="Arial Narrow"/>
      <family val="2"/>
    </font>
    <font>
      <u/>
      <sz val="11"/>
      <color indexed="8"/>
      <name val="Arial Narrow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name val="FranklinGothic"/>
    </font>
    <font>
      <sz val="11"/>
      <name val="FranklinGothic"/>
    </font>
    <font>
      <b/>
      <sz val="12"/>
      <name val="Arial"/>
      <family val="2"/>
    </font>
    <font>
      <b/>
      <sz val="13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i/>
      <u/>
      <sz val="12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u/>
      <sz val="11"/>
      <color indexed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10"/>
      <color indexed="8"/>
      <name val="Arial Narrow"/>
      <family val="2"/>
    </font>
    <font>
      <sz val="8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5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50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double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double">
        <color indexed="1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18"/>
      </top>
      <bottom style="thin">
        <color indexed="9"/>
      </bottom>
      <diagonal/>
    </border>
    <border>
      <left style="thin">
        <color indexed="9"/>
      </left>
      <right/>
      <top style="double">
        <color indexed="1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0"/>
      </left>
      <right style="thin">
        <color indexed="9"/>
      </right>
      <top style="thin">
        <color indexed="60"/>
      </top>
      <bottom style="thin">
        <color indexed="9"/>
      </bottom>
      <diagonal/>
    </border>
    <border>
      <left style="thin">
        <color indexed="9"/>
      </left>
      <right style="thin">
        <color indexed="60"/>
      </right>
      <top style="thin">
        <color indexed="60"/>
      </top>
      <bottom style="thin">
        <color indexed="9"/>
      </bottom>
      <diagonal/>
    </border>
    <border>
      <left style="thin">
        <color indexed="60"/>
      </left>
      <right style="thin">
        <color indexed="9"/>
      </right>
      <top style="thin">
        <color indexed="9"/>
      </top>
      <bottom style="thin">
        <color indexed="60"/>
      </bottom>
      <diagonal/>
    </border>
    <border>
      <left style="thin">
        <color indexed="9"/>
      </left>
      <right style="thin">
        <color indexed="60"/>
      </right>
      <top style="thin">
        <color indexed="9"/>
      </top>
      <bottom style="thin">
        <color indexed="60"/>
      </bottom>
      <diagonal/>
    </border>
    <border>
      <left style="thin">
        <color indexed="60"/>
      </left>
      <right style="thin">
        <color indexed="9"/>
      </right>
      <top style="thin">
        <color indexed="60"/>
      </top>
      <bottom style="thin">
        <color indexed="60"/>
      </bottom>
      <diagonal/>
    </border>
    <border>
      <left style="thin">
        <color indexed="9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ck">
        <color indexed="58"/>
      </left>
      <right/>
      <top style="thick">
        <color indexed="58"/>
      </top>
      <bottom/>
      <diagonal/>
    </border>
    <border>
      <left/>
      <right/>
      <top style="thick">
        <color indexed="58"/>
      </top>
      <bottom/>
      <diagonal/>
    </border>
    <border>
      <left/>
      <right style="thick">
        <color indexed="58"/>
      </right>
      <top style="thick">
        <color indexed="58"/>
      </top>
      <bottom/>
      <diagonal/>
    </border>
    <border>
      <left style="thick">
        <color indexed="58"/>
      </left>
      <right/>
      <top/>
      <bottom/>
      <diagonal/>
    </border>
    <border>
      <left/>
      <right style="thick">
        <color indexed="58"/>
      </right>
      <top/>
      <bottom/>
      <diagonal/>
    </border>
    <border>
      <left style="thick">
        <color indexed="58"/>
      </left>
      <right/>
      <top/>
      <bottom style="thick">
        <color indexed="58"/>
      </bottom>
      <diagonal/>
    </border>
    <border>
      <left/>
      <right/>
      <top/>
      <bottom style="thick">
        <color indexed="58"/>
      </bottom>
      <diagonal/>
    </border>
    <border>
      <left/>
      <right style="thick">
        <color indexed="58"/>
      </right>
      <top/>
      <bottom style="thick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</borders>
  <cellStyleXfs count="2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172" fontId="1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150">
    <xf numFmtId="0" fontId="0" fillId="0" borderId="0" xfId="0"/>
    <xf numFmtId="0" fontId="3" fillId="13" borderId="0" xfId="0" applyFont="1" applyFill="1"/>
    <xf numFmtId="164" fontId="3" fillId="13" borderId="0" xfId="0" applyNumberFormat="1" applyFont="1" applyFill="1"/>
    <xf numFmtId="165" fontId="3" fillId="13" borderId="0" xfId="0" applyNumberFormat="1" applyFont="1" applyFill="1"/>
    <xf numFmtId="166" fontId="3" fillId="13" borderId="0" xfId="0" applyNumberFormat="1" applyFont="1" applyFill="1"/>
    <xf numFmtId="0" fontId="3" fillId="13" borderId="0" xfId="0" applyFont="1" applyFill="1" applyAlignment="1">
      <alignment wrapText="1"/>
    </xf>
    <xf numFmtId="0" fontId="3" fillId="13" borderId="0" xfId="0" applyFont="1" applyFill="1" applyAlignment="1">
      <alignment vertical="top"/>
    </xf>
    <xf numFmtId="164" fontId="3" fillId="13" borderId="0" xfId="0" applyNumberFormat="1" applyFont="1" applyFill="1" applyAlignment="1">
      <alignment vertical="top"/>
    </xf>
    <xf numFmtId="0" fontId="3" fillId="13" borderId="0" xfId="0" applyFont="1" applyFill="1" applyAlignment="1">
      <alignment vertical="top" wrapText="1"/>
    </xf>
    <xf numFmtId="0" fontId="4" fillId="13" borderId="0" xfId="0" applyFont="1" applyFill="1"/>
    <xf numFmtId="169" fontId="3" fillId="13" borderId="0" xfId="0" applyNumberFormat="1" applyFont="1" applyFill="1"/>
    <xf numFmtId="169" fontId="3" fillId="13" borderId="2" xfId="0" applyNumberFormat="1" applyFont="1" applyFill="1" applyBorder="1"/>
    <xf numFmtId="0" fontId="4" fillId="13" borderId="3" xfId="0" applyFont="1" applyFill="1" applyBorder="1"/>
    <xf numFmtId="164" fontId="4" fillId="13" borderId="3" xfId="0" applyNumberFormat="1" applyFont="1" applyFill="1" applyBorder="1"/>
    <xf numFmtId="0" fontId="4" fillId="13" borderId="3" xfId="0" applyFont="1" applyFill="1" applyBorder="1" applyAlignment="1">
      <alignment wrapText="1"/>
    </xf>
    <xf numFmtId="169" fontId="3" fillId="13" borderId="0" xfId="0" applyNumberFormat="1" applyFont="1" applyFill="1" applyAlignment="1">
      <alignment horizontal="left"/>
    </xf>
    <xf numFmtId="164" fontId="3" fillId="13" borderId="0" xfId="0" applyNumberFormat="1" applyFont="1" applyFill="1" applyAlignment="1">
      <alignment horizontal="right"/>
    </xf>
    <xf numFmtId="0" fontId="5" fillId="14" borderId="4" xfId="0" applyFont="1" applyFill="1" applyBorder="1" applyAlignment="1">
      <alignment wrapText="1"/>
    </xf>
    <xf numFmtId="164" fontId="5" fillId="14" borderId="4" xfId="0" applyNumberFormat="1" applyFont="1" applyFill="1" applyBorder="1" applyAlignment="1">
      <alignment horizontal="right" wrapText="1"/>
    </xf>
    <xf numFmtId="0" fontId="8" fillId="15" borderId="4" xfId="0" applyFont="1" applyFill="1" applyBorder="1" applyAlignment="1">
      <alignment vertical="center"/>
    </xf>
    <xf numFmtId="4" fontId="4" fillId="15" borderId="5" xfId="0" applyNumberFormat="1" applyFont="1" applyFill="1" applyBorder="1"/>
    <xf numFmtId="4" fontId="4" fillId="15" borderId="6" xfId="0" applyNumberFormat="1" applyFont="1" applyFill="1" applyBorder="1"/>
    <xf numFmtId="166" fontId="3" fillId="15" borderId="6" xfId="0" applyNumberFormat="1" applyFont="1" applyFill="1" applyBorder="1"/>
    <xf numFmtId="9" fontId="3" fillId="15" borderId="7" xfId="21" applyFont="1" applyFill="1" applyBorder="1"/>
    <xf numFmtId="165" fontId="11" fillId="15" borderId="8" xfId="0" quotePrefix="1" applyNumberFormat="1" applyFont="1" applyFill="1" applyBorder="1" applyAlignment="1">
      <alignment horizontal="right" vertical="center"/>
    </xf>
    <xf numFmtId="165" fontId="11" fillId="15" borderId="9" xfId="0" quotePrefix="1" applyNumberFormat="1" applyFont="1" applyFill="1" applyBorder="1" applyAlignment="1">
      <alignment horizontal="right" vertical="center"/>
    </xf>
    <xf numFmtId="166" fontId="3" fillId="13" borderId="10" xfId="0" applyNumberFormat="1" applyFont="1" applyFill="1" applyBorder="1" applyAlignment="1">
      <alignment vertical="center"/>
    </xf>
    <xf numFmtId="0" fontId="3" fillId="15" borderId="11" xfId="0" applyFont="1" applyFill="1" applyBorder="1" applyAlignment="1">
      <alignment horizontal="right"/>
    </xf>
    <xf numFmtId="170" fontId="3" fillId="16" borderId="12" xfId="0" applyNumberFormat="1" applyFont="1" applyFill="1" applyBorder="1" applyAlignment="1" applyProtection="1">
      <alignment horizontal="left"/>
      <protection locked="0"/>
    </xf>
    <xf numFmtId="0" fontId="3" fillId="15" borderId="13" xfId="0" applyFont="1" applyFill="1" applyBorder="1" applyAlignment="1">
      <alignment horizontal="right"/>
    </xf>
    <xf numFmtId="171" fontId="3" fillId="16" borderId="14" xfId="0" applyNumberFormat="1" applyFont="1" applyFill="1" applyBorder="1" applyAlignment="1" applyProtection="1">
      <alignment horizontal="left"/>
      <protection locked="0"/>
    </xf>
    <xf numFmtId="0" fontId="3" fillId="15" borderId="15" xfId="0" applyFont="1" applyFill="1" applyBorder="1" applyAlignment="1">
      <alignment horizontal="right"/>
    </xf>
    <xf numFmtId="0" fontId="9" fillId="16" borderId="16" xfId="20" applyFont="1" applyFill="1" applyBorder="1" applyAlignment="1">
      <protection locked="0"/>
    </xf>
    <xf numFmtId="0" fontId="5" fillId="13" borderId="4" xfId="0" applyFont="1" applyFill="1" applyBorder="1" applyAlignment="1">
      <alignment wrapText="1"/>
    </xf>
    <xf numFmtId="0" fontId="8" fillId="13" borderId="4" xfId="0" applyFont="1" applyFill="1" applyBorder="1" applyAlignment="1">
      <alignment vertical="center"/>
    </xf>
    <xf numFmtId="0" fontId="8" fillId="13" borderId="9" xfId="0" applyFont="1" applyFill="1" applyBorder="1" applyAlignment="1">
      <alignment vertical="center"/>
    </xf>
    <xf numFmtId="0" fontId="8" fillId="15" borderId="4" xfId="0" applyFont="1" applyFill="1" applyBorder="1" applyAlignment="1" applyProtection="1">
      <alignment vertical="center"/>
      <protection locked="0"/>
    </xf>
    <xf numFmtId="165" fontId="8" fillId="15" borderId="4" xfId="0" applyNumberFormat="1" applyFont="1" applyFill="1" applyBorder="1" applyAlignment="1" applyProtection="1">
      <alignment vertical="center"/>
      <protection locked="0"/>
    </xf>
    <xf numFmtId="168" fontId="8" fillId="15" borderId="4" xfId="0" applyNumberFormat="1" applyFont="1" applyFill="1" applyBorder="1" applyAlignment="1" applyProtection="1">
      <alignment vertical="center"/>
      <protection locked="0"/>
    </xf>
    <xf numFmtId="166" fontId="8" fillId="15" borderId="4" xfId="0" applyNumberFormat="1" applyFont="1" applyFill="1" applyBorder="1" applyAlignment="1" applyProtection="1">
      <alignment vertical="center"/>
      <protection locked="0"/>
    </xf>
    <xf numFmtId="0" fontId="8" fillId="15" borderId="9" xfId="0" applyFont="1" applyFill="1" applyBorder="1" applyAlignment="1" applyProtection="1">
      <alignment vertical="center"/>
      <protection locked="0"/>
    </xf>
    <xf numFmtId="165" fontId="8" fillId="15" borderId="9" xfId="0" applyNumberFormat="1" applyFont="1" applyFill="1" applyBorder="1" applyAlignment="1" applyProtection="1">
      <alignment vertical="center"/>
      <protection locked="0"/>
    </xf>
    <xf numFmtId="168" fontId="8" fillId="15" borderId="9" xfId="0" applyNumberFormat="1" applyFont="1" applyFill="1" applyBorder="1" applyAlignment="1" applyProtection="1">
      <alignment vertical="center"/>
      <protection locked="0"/>
    </xf>
    <xf numFmtId="166" fontId="8" fillId="15" borderId="9" xfId="0" applyNumberFormat="1" applyFont="1" applyFill="1" applyBorder="1" applyAlignment="1" applyProtection="1">
      <alignment vertical="center"/>
      <protection locked="0"/>
    </xf>
    <xf numFmtId="0" fontId="9" fillId="15" borderId="4" xfId="20" applyFont="1" applyFill="1" applyBorder="1" applyAlignment="1">
      <alignment vertical="center" wrapText="1"/>
      <protection locked="0"/>
    </xf>
    <xf numFmtId="0" fontId="9" fillId="15" borderId="4" xfId="20" applyFont="1" applyFill="1" applyBorder="1" applyAlignment="1">
      <alignment vertical="center"/>
      <protection locked="0"/>
    </xf>
    <xf numFmtId="0" fontId="9" fillId="15" borderId="9" xfId="20" applyFont="1" applyFill="1" applyBorder="1" applyAlignment="1">
      <alignment vertical="center" wrapText="1"/>
      <protection locked="0"/>
    </xf>
    <xf numFmtId="0" fontId="5" fillId="14" borderId="4" xfId="0" applyFont="1" applyFill="1" applyBorder="1" applyAlignment="1" applyProtection="1">
      <alignment wrapText="1"/>
      <protection locked="0"/>
    </xf>
    <xf numFmtId="0" fontId="15" fillId="17" borderId="17" xfId="22" applyFill="1" applyBorder="1"/>
    <xf numFmtId="0" fontId="15" fillId="17" borderId="18" xfId="22" applyFill="1" applyBorder="1"/>
    <xf numFmtId="0" fontId="15" fillId="17" borderId="19" xfId="22" applyFill="1" applyBorder="1"/>
    <xf numFmtId="0" fontId="15" fillId="13" borderId="0" xfId="22" applyFill="1"/>
    <xf numFmtId="0" fontId="15" fillId="18" borderId="17" xfId="22" applyFill="1" applyBorder="1"/>
    <xf numFmtId="0" fontId="15" fillId="18" borderId="18" xfId="22" applyFill="1" applyBorder="1"/>
    <xf numFmtId="0" fontId="15" fillId="18" borderId="19" xfId="22" applyFill="1" applyBorder="1"/>
    <xf numFmtId="0" fontId="15" fillId="17" borderId="20" xfId="22" applyFill="1" applyBorder="1"/>
    <xf numFmtId="0" fontId="18" fillId="17" borderId="0" xfId="22" applyFont="1" applyFill="1"/>
    <xf numFmtId="0" fontId="15" fillId="17" borderId="0" xfId="22" applyFill="1"/>
    <xf numFmtId="0" fontId="15" fillId="17" borderId="21" xfId="22" applyFill="1" applyBorder="1"/>
    <xf numFmtId="0" fontId="15" fillId="18" borderId="20" xfId="22" applyFill="1" applyBorder="1"/>
    <xf numFmtId="0" fontId="19" fillId="18" borderId="0" xfId="22" applyFont="1" applyFill="1" applyAlignment="1">
      <alignment horizontal="left"/>
    </xf>
    <xf numFmtId="0" fontId="19" fillId="18" borderId="0" xfId="22" applyFont="1" applyFill="1" applyAlignment="1">
      <alignment horizontal="left" wrapText="1"/>
    </xf>
    <xf numFmtId="0" fontId="15" fillId="18" borderId="0" xfId="22" applyFill="1"/>
    <xf numFmtId="0" fontId="15" fillId="18" borderId="21" xfId="22" applyFill="1" applyBorder="1"/>
    <xf numFmtId="0" fontId="20" fillId="17" borderId="0" xfId="22" applyFont="1" applyFill="1"/>
    <xf numFmtId="0" fontId="21" fillId="17" borderId="0" xfId="22" applyFont="1" applyFill="1"/>
    <xf numFmtId="0" fontId="22" fillId="17" borderId="0" xfId="22" quotePrefix="1" applyFont="1" applyFill="1"/>
    <xf numFmtId="0" fontId="22" fillId="17" borderId="0" xfId="22" applyFont="1" applyFill="1"/>
    <xf numFmtId="0" fontId="14" fillId="17" borderId="0" xfId="22" applyFont="1" applyFill="1"/>
    <xf numFmtId="0" fontId="18" fillId="18" borderId="0" xfId="22" applyFont="1" applyFill="1" applyAlignment="1">
      <alignment horizontal="left" vertical="center"/>
    </xf>
    <xf numFmtId="0" fontId="15" fillId="17" borderId="20" xfId="22" applyFill="1" applyBorder="1" applyAlignment="1">
      <alignment vertical="center"/>
    </xf>
    <xf numFmtId="0" fontId="14" fillId="17" borderId="0" xfId="22" applyFont="1" applyFill="1" applyAlignment="1">
      <alignment vertical="center"/>
    </xf>
    <xf numFmtId="0" fontId="15" fillId="17" borderId="0" xfId="22" applyFill="1" applyAlignment="1">
      <alignment vertical="center"/>
    </xf>
    <xf numFmtId="0" fontId="15" fillId="17" borderId="21" xfId="22" applyFill="1" applyBorder="1" applyAlignment="1">
      <alignment vertical="center"/>
    </xf>
    <xf numFmtId="0" fontId="15" fillId="13" borderId="0" xfId="22" applyFill="1" applyAlignment="1">
      <alignment vertical="center"/>
    </xf>
    <xf numFmtId="0" fontId="15" fillId="18" borderId="20" xfId="22" applyFill="1" applyBorder="1" applyAlignment="1">
      <alignment vertical="center"/>
    </xf>
    <xf numFmtId="0" fontId="15" fillId="18" borderId="21" xfId="22" applyFill="1" applyBorder="1" applyAlignment="1">
      <alignment vertical="center"/>
    </xf>
    <xf numFmtId="0" fontId="15" fillId="18" borderId="0" xfId="22" applyFill="1" applyAlignment="1">
      <alignment vertical="center"/>
    </xf>
    <xf numFmtId="0" fontId="25" fillId="18" borderId="0" xfId="22" applyFont="1" applyFill="1" applyAlignment="1">
      <alignment vertical="center"/>
    </xf>
    <xf numFmtId="0" fontId="24" fillId="17" borderId="0" xfId="22" applyFont="1" applyFill="1" applyAlignment="1">
      <alignment vertical="center"/>
    </xf>
    <xf numFmtId="0" fontId="14" fillId="17" borderId="0" xfId="22" quotePrefix="1" applyFont="1" applyFill="1" applyAlignment="1">
      <alignment vertical="center"/>
    </xf>
    <xf numFmtId="0" fontId="24" fillId="19" borderId="0" xfId="22" applyFont="1" applyFill="1" applyAlignment="1">
      <alignment vertical="center"/>
    </xf>
    <xf numFmtId="0" fontId="15" fillId="19" borderId="0" xfId="22" applyFill="1" applyAlignment="1">
      <alignment vertical="center"/>
    </xf>
    <xf numFmtId="0" fontId="14" fillId="19" borderId="0" xfId="22" applyFont="1" applyFill="1" applyAlignment="1">
      <alignment vertical="center"/>
    </xf>
    <xf numFmtId="0" fontId="16" fillId="18" borderId="0" xfId="23" applyFill="1" applyAlignment="1">
      <alignment horizontal="left" vertical="center"/>
    </xf>
    <xf numFmtId="0" fontId="26" fillId="17" borderId="0" xfId="22" applyFont="1" applyFill="1" applyAlignment="1">
      <alignment vertical="center"/>
    </xf>
    <xf numFmtId="0" fontId="27" fillId="17" borderId="0" xfId="22" applyFont="1" applyFill="1" applyAlignment="1">
      <alignment vertical="center"/>
    </xf>
    <xf numFmtId="0" fontId="15" fillId="18" borderId="22" xfId="22" applyFill="1" applyBorder="1" applyAlignment="1">
      <alignment vertical="center"/>
    </xf>
    <xf numFmtId="0" fontId="14" fillId="17" borderId="23" xfId="22" applyFont="1" applyFill="1" applyBorder="1" applyAlignment="1">
      <alignment vertical="center"/>
    </xf>
    <xf numFmtId="0" fontId="15" fillId="18" borderId="23" xfId="22" applyFill="1" applyBorder="1" applyAlignment="1">
      <alignment vertical="center"/>
    </xf>
    <xf numFmtId="0" fontId="15" fillId="18" borderId="24" xfId="22" applyFill="1" applyBorder="1" applyAlignment="1">
      <alignment vertical="center"/>
    </xf>
    <xf numFmtId="0" fontId="28" fillId="17" borderId="0" xfId="22" applyFont="1" applyFill="1" applyAlignment="1">
      <alignment vertical="center"/>
    </xf>
    <xf numFmtId="0" fontId="15" fillId="17" borderId="22" xfId="22" applyFill="1" applyBorder="1" applyAlignment="1">
      <alignment vertical="center"/>
    </xf>
    <xf numFmtId="0" fontId="15" fillId="17" borderId="23" xfId="22" applyFill="1" applyBorder="1" applyAlignment="1">
      <alignment vertical="center"/>
    </xf>
    <xf numFmtId="0" fontId="15" fillId="17" borderId="24" xfId="22" applyFill="1" applyBorder="1" applyAlignment="1">
      <alignment vertical="center"/>
    </xf>
    <xf numFmtId="169" fontId="9" fillId="16" borderId="16" xfId="20" applyNumberFormat="1" applyFont="1" applyFill="1" applyBorder="1" applyAlignment="1">
      <alignment horizontal="left"/>
      <protection locked="0"/>
    </xf>
    <xf numFmtId="0" fontId="14" fillId="18" borderId="0" xfId="22" applyFont="1" applyFill="1" applyAlignment="1">
      <alignment vertical="center"/>
    </xf>
    <xf numFmtId="0" fontId="14" fillId="18" borderId="21" xfId="22" applyFont="1" applyFill="1" applyBorder="1" applyAlignment="1">
      <alignment vertical="center"/>
    </xf>
    <xf numFmtId="0" fontId="14" fillId="20" borderId="0" xfId="22" applyFont="1" applyFill="1" applyAlignment="1">
      <alignment vertical="center"/>
    </xf>
    <xf numFmtId="0" fontId="29" fillId="17" borderId="0" xfId="22" applyFont="1" applyFill="1"/>
    <xf numFmtId="0" fontId="14" fillId="18" borderId="0" xfId="22" quotePrefix="1" applyFont="1" applyFill="1" applyAlignment="1">
      <alignment horizontal="center" vertical="center"/>
    </xf>
    <xf numFmtId="0" fontId="31" fillId="18" borderId="25" xfId="22" applyFont="1" applyFill="1" applyBorder="1" applyAlignment="1">
      <alignment vertical="center"/>
    </xf>
    <xf numFmtId="0" fontId="24" fillId="18" borderId="25" xfId="22" applyFont="1" applyFill="1" applyBorder="1" applyAlignment="1">
      <alignment vertical="center"/>
    </xf>
    <xf numFmtId="0" fontId="24" fillId="18" borderId="25" xfId="22" quotePrefix="1" applyFont="1" applyFill="1" applyBorder="1" applyAlignment="1">
      <alignment horizontal="right" vertical="center"/>
    </xf>
    <xf numFmtId="167" fontId="14" fillId="18" borderId="0" xfId="21" applyNumberFormat="1" applyFont="1" applyFill="1" applyAlignment="1">
      <alignment vertical="center"/>
    </xf>
    <xf numFmtId="0" fontId="24" fillId="18" borderId="0" xfId="22" applyFont="1" applyFill="1" applyAlignment="1">
      <alignment vertical="center"/>
    </xf>
    <xf numFmtId="0" fontId="32" fillId="18" borderId="0" xfId="22" applyFont="1" applyFill="1" applyAlignment="1">
      <alignment vertical="center"/>
    </xf>
    <xf numFmtId="173" fontId="24" fillId="16" borderId="26" xfId="21" applyNumberFormat="1" applyFont="1" applyFill="1" applyBorder="1" applyAlignment="1" applyProtection="1">
      <alignment vertical="center"/>
      <protection locked="0"/>
    </xf>
    <xf numFmtId="0" fontId="14" fillId="17" borderId="2" xfId="22" applyFont="1" applyFill="1" applyBorder="1" applyAlignment="1">
      <alignment vertical="center"/>
    </xf>
    <xf numFmtId="0" fontId="30" fillId="18" borderId="2" xfId="22" applyFont="1" applyFill="1" applyBorder="1" applyAlignment="1">
      <alignment vertical="center"/>
    </xf>
    <xf numFmtId="0" fontId="30" fillId="18" borderId="27" xfId="22" applyFont="1" applyFill="1" applyBorder="1" applyAlignment="1">
      <alignment vertical="center"/>
    </xf>
    <xf numFmtId="0" fontId="31" fillId="18" borderId="28" xfId="22" applyFont="1" applyFill="1" applyBorder="1" applyAlignment="1">
      <alignment vertical="center"/>
    </xf>
    <xf numFmtId="0" fontId="14" fillId="18" borderId="29" xfId="22" applyFont="1" applyFill="1" applyBorder="1" applyAlignment="1">
      <alignment vertical="center"/>
    </xf>
    <xf numFmtId="165" fontId="11" fillId="15" borderId="10" xfId="0" quotePrefix="1" applyNumberFormat="1" applyFont="1" applyFill="1" applyBorder="1" applyAlignment="1">
      <alignment horizontal="right" vertical="center"/>
    </xf>
    <xf numFmtId="165" fontId="10" fillId="15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15" borderId="9" xfId="0" applyNumberFormat="1" applyFont="1" applyFill="1" applyBorder="1" applyAlignment="1" applyProtection="1">
      <alignment horizontal="right" vertical="center" wrapText="1"/>
      <protection locked="0"/>
    </xf>
    <xf numFmtId="166" fontId="8" fillId="21" borderId="4" xfId="0" applyNumberFormat="1" applyFont="1" applyFill="1" applyBorder="1" applyAlignment="1">
      <alignment vertical="center"/>
    </xf>
    <xf numFmtId="167" fontId="8" fillId="21" borderId="4" xfId="21" applyNumberFormat="1" applyFont="1" applyFill="1" applyBorder="1" applyAlignment="1">
      <alignment vertical="center"/>
    </xf>
    <xf numFmtId="167" fontId="8" fillId="21" borderId="9" xfId="21" applyNumberFormat="1" applyFont="1" applyFill="1" applyBorder="1" applyAlignment="1">
      <alignment vertical="center"/>
    </xf>
    <xf numFmtId="0" fontId="24" fillId="18" borderId="0" xfId="22" quotePrefix="1" applyFont="1" applyFill="1" applyAlignment="1">
      <alignment horizontal="center" vertical="center"/>
    </xf>
    <xf numFmtId="165" fontId="5" fillId="14" borderId="30" xfId="0" applyNumberFormat="1" applyFont="1" applyFill="1" applyBorder="1" applyAlignment="1">
      <alignment horizontal="right" wrapText="1"/>
    </xf>
    <xf numFmtId="166" fontId="5" fillId="14" borderId="30" xfId="0" applyNumberFormat="1" applyFont="1" applyFill="1" applyBorder="1" applyAlignment="1">
      <alignment horizontal="right" wrapText="1"/>
    </xf>
    <xf numFmtId="166" fontId="5" fillId="14" borderId="30" xfId="0" quotePrefix="1" applyNumberFormat="1" applyFont="1" applyFill="1" applyBorder="1" applyAlignment="1">
      <alignment horizontal="right" wrapText="1"/>
    </xf>
    <xf numFmtId="0" fontId="5" fillId="14" borderId="30" xfId="0" applyFont="1" applyFill="1" applyBorder="1" applyAlignment="1">
      <alignment wrapText="1"/>
    </xf>
    <xf numFmtId="165" fontId="5" fillId="14" borderId="30" xfId="0" applyNumberFormat="1" applyFont="1" applyFill="1" applyBorder="1" applyAlignment="1" applyProtection="1">
      <alignment horizontal="right" wrapText="1"/>
      <protection locked="0"/>
    </xf>
    <xf numFmtId="0" fontId="34" fillId="15" borderId="4" xfId="0" applyFont="1" applyFill="1" applyBorder="1" applyAlignment="1" applyProtection="1">
      <alignment vertical="top" wrapText="1"/>
      <protection locked="0"/>
    </xf>
    <xf numFmtId="0" fontId="34" fillId="15" borderId="4" xfId="0" applyFont="1" applyFill="1" applyBorder="1" applyAlignment="1" applyProtection="1">
      <alignment vertical="center"/>
      <protection locked="0"/>
    </xf>
    <xf numFmtId="0" fontId="33" fillId="13" borderId="0" xfId="0" applyFont="1" applyFill="1" applyProtection="1">
      <protection locked="0"/>
    </xf>
    <xf numFmtId="169" fontId="33" fillId="13" borderId="0" xfId="0" applyNumberFormat="1" applyFont="1" applyFill="1" applyProtection="1">
      <protection locked="0"/>
    </xf>
    <xf numFmtId="164" fontId="33" fillId="13" borderId="0" xfId="0" applyNumberFormat="1" applyFont="1" applyFill="1" applyAlignment="1" applyProtection="1">
      <alignment horizontal="right"/>
      <protection locked="0"/>
    </xf>
    <xf numFmtId="169" fontId="33" fillId="13" borderId="0" xfId="0" applyNumberFormat="1" applyFont="1" applyFill="1" applyAlignment="1" applyProtection="1">
      <alignment horizontal="left"/>
      <protection locked="0"/>
    </xf>
    <xf numFmtId="169" fontId="33" fillId="22" borderId="1" xfId="0" applyNumberFormat="1" applyFont="1" applyFill="1" applyBorder="1" applyAlignment="1" applyProtection="1">
      <alignment horizontal="right" wrapText="1"/>
      <protection locked="0"/>
    </xf>
    <xf numFmtId="169" fontId="33" fillId="22" borderId="1" xfId="0" quotePrefix="1" applyNumberFormat="1" applyFont="1" applyFill="1" applyBorder="1" applyAlignment="1" applyProtection="1">
      <alignment horizontal="right" wrapText="1"/>
      <protection locked="0"/>
    </xf>
    <xf numFmtId="0" fontId="33" fillId="22" borderId="1" xfId="0" applyFont="1" applyFill="1" applyBorder="1" applyProtection="1">
      <protection locked="0"/>
    </xf>
    <xf numFmtId="164" fontId="8" fillId="15" borderId="4" xfId="0" applyNumberFormat="1" applyFont="1" applyFill="1" applyBorder="1" applyAlignment="1" applyProtection="1">
      <alignment vertical="center"/>
      <protection locked="0"/>
    </xf>
    <xf numFmtId="164" fontId="8" fillId="15" borderId="9" xfId="0" applyNumberFormat="1" applyFont="1" applyFill="1" applyBorder="1" applyAlignment="1" applyProtection="1">
      <alignment vertical="center"/>
      <protection locked="0"/>
    </xf>
    <xf numFmtId="0" fontId="34" fillId="15" borderId="9" xfId="0" applyFont="1" applyFill="1" applyBorder="1" applyAlignment="1" applyProtection="1">
      <alignment vertical="top" wrapText="1"/>
      <protection locked="0"/>
    </xf>
    <xf numFmtId="0" fontId="1" fillId="17" borderId="0" xfId="22" applyFont="1" applyFill="1" applyAlignment="1">
      <alignment vertical="center"/>
    </xf>
    <xf numFmtId="0" fontId="8" fillId="15" borderId="4" xfId="0" applyFont="1" applyFill="1" applyBorder="1" applyAlignment="1" applyProtection="1">
      <alignment vertical="center" wrapText="1"/>
      <protection locked="0"/>
    </xf>
    <xf numFmtId="0" fontId="6" fillId="15" borderId="4" xfId="20" applyFill="1" applyBorder="1" applyAlignment="1">
      <alignment vertical="center" wrapText="1"/>
      <protection locked="0"/>
    </xf>
    <xf numFmtId="0" fontId="18" fillId="19" borderId="31" xfId="22" applyFont="1" applyFill="1" applyBorder="1" applyAlignment="1">
      <alignment horizontal="center" vertical="center" wrapText="1"/>
    </xf>
    <xf numFmtId="0" fontId="18" fillId="19" borderId="32" xfId="22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left" vertical="top" wrapText="1"/>
    </xf>
    <xf numFmtId="0" fontId="35" fillId="13" borderId="0" xfId="0" applyFont="1" applyFill="1" applyProtection="1">
      <protection locked="0"/>
    </xf>
    <xf numFmtId="169" fontId="35" fillId="13" borderId="0" xfId="0" applyNumberFormat="1" applyFont="1" applyFill="1" applyProtection="1">
      <protection locked="0"/>
    </xf>
    <xf numFmtId="164" fontId="35" fillId="13" borderId="0" xfId="0" applyNumberFormat="1" applyFont="1" applyFill="1" applyAlignment="1" applyProtection="1">
      <alignment horizontal="right"/>
      <protection locked="0"/>
    </xf>
    <xf numFmtId="169" fontId="35" fillId="13" borderId="0" xfId="0" applyNumberFormat="1" applyFont="1" applyFill="1" applyAlignment="1" applyProtection="1">
      <alignment horizontal="left"/>
      <protection locked="0"/>
    </xf>
    <xf numFmtId="169" fontId="35" fillId="22" borderId="1" xfId="0" applyNumberFormat="1" applyFont="1" applyFill="1" applyBorder="1" applyAlignment="1" applyProtection="1">
      <alignment horizontal="right" wrapText="1"/>
      <protection locked="0"/>
    </xf>
    <xf numFmtId="169" fontId="35" fillId="22" borderId="1" xfId="0" quotePrefix="1" applyNumberFormat="1" applyFont="1" applyFill="1" applyBorder="1" applyAlignment="1" applyProtection="1">
      <alignment horizontal="right" wrapText="1"/>
      <protection locked="0"/>
    </xf>
    <xf numFmtId="0" fontId="35" fillId="22" borderId="1" xfId="0" applyFont="1" applyFill="1" applyBorder="1" applyProtection="1">
      <protection locked="0"/>
    </xf>
  </cellXfs>
  <cellStyles count="2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Euro" xfId="19" xr:uid="{00000000-0005-0000-0000-000012000000}"/>
    <cellStyle name="Link" xfId="20" builtinId="8"/>
    <cellStyle name="Prozent" xfId="21" builtinId="5"/>
    <cellStyle name="Standard" xfId="0" builtinId="0"/>
    <cellStyle name="Standard_Erstbesuchs-Kalkulation 2001 HP 9-2001_No 01 - drei verschiedene Kostenstellenrechnungen" xfId="22" xr:uid="{00000000-0005-0000-0000-000016000000}"/>
    <cellStyle name="Standard_Geteilte Einsaetze in der PEP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sst-beispielstadt.de/" TargetMode="External"/><Relationship Id="rId7" Type="http://schemas.openxmlformats.org/officeDocument/2006/relationships/hyperlink" Target="http://www.pflegelotse.de/" TargetMode="External"/><Relationship Id="rId2" Type="http://schemas.openxmlformats.org/officeDocument/2006/relationships/hyperlink" Target="http://www.pflege-herz.de/" TargetMode="External"/><Relationship Id="rId1" Type="http://schemas.openxmlformats.org/officeDocument/2006/relationships/hyperlink" Target="http://www.dst-bspst.de/" TargetMode="External"/><Relationship Id="rId6" Type="http://schemas.openxmlformats.org/officeDocument/2006/relationships/hyperlink" Target="http://www.caritas-beispiel.de/" TargetMode="External"/><Relationship Id="rId5" Type="http://schemas.openxmlformats.org/officeDocument/2006/relationships/hyperlink" Target="http://www.koenigin-pauline.de/" TargetMode="External"/><Relationship Id="rId4" Type="http://schemas.openxmlformats.org/officeDocument/2006/relationships/hyperlink" Target="http://www.fritzi-hilft.d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flegelots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Y59"/>
  <sheetViews>
    <sheetView workbookViewId="0">
      <selection activeCell="T27" sqref="T27"/>
    </sheetView>
  </sheetViews>
  <sheetFormatPr baseColWidth="10" defaultColWidth="10.15234375" defaultRowHeight="12.75"/>
  <cols>
    <col min="1" max="1" width="3" style="51" customWidth="1"/>
    <col min="2" max="9" width="12.15234375" style="51" customWidth="1"/>
    <col min="10" max="12" width="3" style="51" customWidth="1"/>
    <col min="13" max="23" width="10.15234375" style="51"/>
    <col min="24" max="24" width="3" style="51" customWidth="1"/>
    <col min="25" max="16384" width="10.15234375" style="51"/>
  </cols>
  <sheetData>
    <row r="1" spans="1:24" ht="8.1" customHeight="1" thickTop="1">
      <c r="A1" s="48"/>
      <c r="B1" s="49"/>
      <c r="C1" s="49"/>
      <c r="D1" s="49"/>
      <c r="E1" s="49"/>
      <c r="F1" s="49"/>
      <c r="G1" s="49"/>
      <c r="H1" s="49"/>
      <c r="I1" s="49"/>
      <c r="J1" s="50"/>
      <c r="L1" s="5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ht="16.899999999999999">
      <c r="A2" s="55"/>
      <c r="B2" s="56" t="s">
        <v>43</v>
      </c>
      <c r="C2" s="57"/>
      <c r="D2" s="57"/>
      <c r="E2" s="57"/>
      <c r="F2" s="57"/>
      <c r="G2" s="57"/>
      <c r="H2" s="57"/>
      <c r="I2" s="57"/>
      <c r="J2" s="58"/>
      <c r="L2" s="59"/>
      <c r="M2" s="60" t="s">
        <v>44</v>
      </c>
      <c r="N2" s="61"/>
      <c r="O2" s="61"/>
      <c r="P2" s="61"/>
      <c r="Q2" s="61"/>
      <c r="R2" s="61"/>
      <c r="S2" s="61"/>
      <c r="T2" s="61"/>
      <c r="U2" s="61"/>
      <c r="V2" s="61"/>
      <c r="W2" s="62"/>
      <c r="X2" s="63"/>
    </row>
    <row r="3" spans="1:24" ht="17.649999999999999">
      <c r="A3" s="55"/>
      <c r="B3" s="64" t="s">
        <v>80</v>
      </c>
      <c r="C3" s="57"/>
      <c r="D3" s="57"/>
      <c r="E3" s="57"/>
      <c r="F3" s="57"/>
      <c r="G3" s="57"/>
      <c r="H3" s="57"/>
      <c r="I3" s="57"/>
      <c r="J3" s="58"/>
      <c r="L3" s="59"/>
      <c r="M3" s="65" t="str">
        <f>B3</f>
        <v>Erstellen einer kleinen Marktanalyse</v>
      </c>
      <c r="N3" s="61"/>
      <c r="O3" s="61"/>
      <c r="P3" s="61"/>
      <c r="Q3" s="61"/>
      <c r="R3" s="61"/>
      <c r="S3" s="61"/>
      <c r="T3" s="61"/>
      <c r="U3" s="61"/>
      <c r="V3" s="61"/>
      <c r="W3" s="62"/>
      <c r="X3" s="63"/>
    </row>
    <row r="4" spans="1:24" ht="15" customHeight="1">
      <c r="A4" s="55"/>
      <c r="B4" s="67" t="s">
        <v>104</v>
      </c>
      <c r="C4" s="57"/>
      <c r="D4" s="57"/>
      <c r="E4" s="57"/>
      <c r="F4" s="57"/>
      <c r="G4" s="57"/>
      <c r="H4" s="57"/>
      <c r="I4" s="57"/>
      <c r="J4" s="58"/>
      <c r="L4" s="59"/>
      <c r="M4" s="66" t="str">
        <f>B4</f>
        <v>mit Hilfe der Daten aus dem Pflegelotsen oder dem</v>
      </c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</row>
    <row r="5" spans="1:24" ht="15" customHeight="1">
      <c r="A5" s="55"/>
      <c r="B5" s="99" t="s">
        <v>81</v>
      </c>
      <c r="C5" s="57"/>
      <c r="D5" s="57"/>
      <c r="E5" s="57"/>
      <c r="F5" s="57"/>
      <c r="G5" s="57"/>
      <c r="H5" s="57"/>
      <c r="I5" s="57"/>
      <c r="J5" s="58"/>
      <c r="L5" s="59"/>
      <c r="M5" s="66" t="str">
        <f>B5</f>
        <v>AOK-Pflegenavigator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3"/>
    </row>
    <row r="6" spans="1:24" ht="15" customHeight="1">
      <c r="A6" s="55"/>
      <c r="B6" s="67" t="s">
        <v>82</v>
      </c>
      <c r="C6" s="57"/>
      <c r="D6" s="57"/>
      <c r="E6" s="57"/>
      <c r="F6" s="57"/>
      <c r="G6" s="57"/>
      <c r="H6" s="57"/>
      <c r="I6" s="57"/>
      <c r="J6" s="58"/>
      <c r="L6" s="59"/>
      <c r="M6" s="66" t="str">
        <f>B6</f>
        <v>.. in Ergänzung zu weiteren Daten aus dem Internet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</row>
    <row r="7" spans="1:24" ht="15" customHeight="1">
      <c r="A7" s="55"/>
      <c r="B7" s="68"/>
      <c r="C7" s="57"/>
      <c r="D7" s="57"/>
      <c r="E7" s="57"/>
      <c r="F7" s="57"/>
      <c r="G7" s="57"/>
      <c r="H7" s="57"/>
      <c r="I7" s="57"/>
      <c r="J7" s="58"/>
      <c r="L7" s="59"/>
      <c r="M7" s="68"/>
      <c r="N7" s="69"/>
      <c r="O7" s="69"/>
      <c r="P7" s="69"/>
      <c r="Q7" s="69"/>
      <c r="R7" s="69"/>
      <c r="S7" s="69"/>
      <c r="T7" s="69"/>
      <c r="U7" s="69"/>
      <c r="V7" s="69"/>
      <c r="W7" s="69"/>
      <c r="X7" s="63"/>
    </row>
    <row r="8" spans="1:24" s="74" customFormat="1" ht="15" customHeight="1">
      <c r="A8" s="70"/>
      <c r="B8" s="137" t="s">
        <v>152</v>
      </c>
      <c r="C8" s="72"/>
      <c r="D8" s="72"/>
      <c r="E8" s="72"/>
      <c r="F8" s="72"/>
      <c r="G8" s="72"/>
      <c r="H8" s="72"/>
      <c r="I8" s="140" t="s">
        <v>157</v>
      </c>
      <c r="J8" s="73"/>
      <c r="L8" s="75"/>
      <c r="M8" s="69" t="s">
        <v>45</v>
      </c>
      <c r="N8" s="69"/>
      <c r="O8" s="69"/>
      <c r="P8" s="69"/>
      <c r="Q8" s="69"/>
      <c r="R8" s="69"/>
      <c r="S8" s="69"/>
      <c r="T8" s="69"/>
      <c r="U8" s="69"/>
      <c r="V8" s="69"/>
      <c r="W8" s="69"/>
      <c r="X8" s="76"/>
    </row>
    <row r="9" spans="1:24" s="74" customFormat="1" ht="15" customHeight="1">
      <c r="A9" s="70"/>
      <c r="B9" s="137" t="s">
        <v>46</v>
      </c>
      <c r="C9" s="72"/>
      <c r="D9" s="72"/>
      <c r="E9" s="72"/>
      <c r="F9" s="72"/>
      <c r="G9" s="72"/>
      <c r="H9" s="72"/>
      <c r="I9" s="141"/>
      <c r="J9" s="73"/>
      <c r="L9" s="75"/>
      <c r="M9" s="69"/>
      <c r="N9" s="77"/>
      <c r="O9" s="77"/>
      <c r="P9" s="77"/>
      <c r="Q9" s="77"/>
      <c r="R9" s="77"/>
      <c r="S9" s="77"/>
      <c r="T9" s="77"/>
      <c r="U9" s="77"/>
      <c r="V9" s="77"/>
      <c r="W9" s="77"/>
      <c r="X9" s="76"/>
    </row>
    <row r="10" spans="1:24" s="74" customFormat="1" ht="15" customHeight="1">
      <c r="A10" s="70"/>
      <c r="B10" s="137" t="s">
        <v>155</v>
      </c>
      <c r="C10" s="72"/>
      <c r="D10" s="72"/>
      <c r="E10" s="72"/>
      <c r="F10" s="72"/>
      <c r="G10" s="72"/>
      <c r="H10" s="72"/>
      <c r="I10" s="72"/>
      <c r="J10" s="73"/>
      <c r="L10" s="75"/>
      <c r="M10" s="78" t="s">
        <v>47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6"/>
    </row>
    <row r="11" spans="1:24" s="74" customFormat="1" ht="15" customHeight="1">
      <c r="A11" s="70"/>
      <c r="B11" s="137" t="s">
        <v>124</v>
      </c>
      <c r="C11" s="72"/>
      <c r="D11" s="72"/>
      <c r="E11" s="72"/>
      <c r="F11" s="72"/>
      <c r="G11" s="72"/>
      <c r="H11" s="72"/>
      <c r="I11" s="72"/>
      <c r="J11" s="73"/>
      <c r="L11" s="75"/>
      <c r="M11" s="71" t="s">
        <v>93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7"/>
    </row>
    <row r="12" spans="1:24" s="74" customFormat="1" ht="15" customHeight="1">
      <c r="A12" s="70"/>
      <c r="B12" s="137" t="s">
        <v>83</v>
      </c>
      <c r="C12" s="72"/>
      <c r="D12" s="72"/>
      <c r="E12" s="72"/>
      <c r="F12" s="72"/>
      <c r="G12" s="72"/>
      <c r="H12" s="72"/>
      <c r="I12" s="72"/>
      <c r="J12" s="73"/>
      <c r="L12" s="75"/>
      <c r="M12" s="71" t="s">
        <v>94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7"/>
    </row>
    <row r="13" spans="1:24" s="74" customFormat="1" ht="15" customHeight="1">
      <c r="A13" s="70"/>
      <c r="B13" s="137" t="s">
        <v>84</v>
      </c>
      <c r="C13" s="72"/>
      <c r="D13" s="72"/>
      <c r="E13" s="72"/>
      <c r="F13" s="72"/>
      <c r="G13" s="72"/>
      <c r="H13" s="72"/>
      <c r="I13" s="72"/>
      <c r="J13" s="73"/>
      <c r="L13" s="75"/>
      <c r="M13" s="71" t="s">
        <v>97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/>
    </row>
    <row r="14" spans="1:24" s="74" customFormat="1" ht="15" customHeight="1">
      <c r="A14" s="70"/>
      <c r="B14" s="137" t="s">
        <v>85</v>
      </c>
      <c r="C14" s="72"/>
      <c r="D14" s="72"/>
      <c r="E14" s="72"/>
      <c r="F14" s="72"/>
      <c r="G14" s="72"/>
      <c r="H14" s="72"/>
      <c r="I14" s="72"/>
      <c r="J14" s="73"/>
      <c r="L14" s="75"/>
      <c r="M14" s="71" t="s">
        <v>102</v>
      </c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7"/>
    </row>
    <row r="15" spans="1:24" s="74" customFormat="1" ht="15" customHeight="1">
      <c r="A15" s="70"/>
      <c r="B15" s="137" t="s">
        <v>86</v>
      </c>
      <c r="C15" s="72"/>
      <c r="D15" s="72"/>
      <c r="E15" s="72"/>
      <c r="F15" s="72"/>
      <c r="G15" s="72"/>
      <c r="H15" s="72"/>
      <c r="I15" s="72"/>
      <c r="J15" s="73"/>
      <c r="L15" s="75"/>
      <c r="M15" s="71" t="s">
        <v>103</v>
      </c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</row>
    <row r="16" spans="1:24" s="74" customFormat="1" ht="15" customHeight="1">
      <c r="A16" s="70"/>
      <c r="B16" s="137" t="s">
        <v>87</v>
      </c>
      <c r="C16" s="72"/>
      <c r="D16" s="72"/>
      <c r="E16" s="72"/>
      <c r="F16" s="72"/>
      <c r="G16" s="72"/>
      <c r="H16" s="72"/>
      <c r="I16" s="72"/>
      <c r="J16" s="73"/>
      <c r="L16" s="75"/>
      <c r="M16" s="71" t="s">
        <v>114</v>
      </c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7"/>
    </row>
    <row r="17" spans="1:24" s="74" customFormat="1" ht="15" customHeight="1">
      <c r="A17" s="70"/>
      <c r="B17" s="137" t="s">
        <v>88</v>
      </c>
      <c r="C17" s="72"/>
      <c r="D17" s="72"/>
      <c r="E17" s="72"/>
      <c r="F17" s="72"/>
      <c r="G17" s="72"/>
      <c r="H17" s="72"/>
      <c r="I17" s="72"/>
      <c r="J17" s="73"/>
      <c r="L17" s="75"/>
      <c r="M17" s="71" t="s">
        <v>115</v>
      </c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</row>
    <row r="18" spans="1:24" s="74" customFormat="1" ht="15" customHeight="1">
      <c r="A18" s="70"/>
      <c r="B18" s="137" t="s">
        <v>89</v>
      </c>
      <c r="C18" s="72"/>
      <c r="D18" s="72"/>
      <c r="E18" s="72"/>
      <c r="F18" s="72"/>
      <c r="G18" s="72"/>
      <c r="H18" s="72"/>
      <c r="I18" s="72"/>
      <c r="J18" s="73"/>
      <c r="L18" s="75"/>
      <c r="M18" s="71" t="s">
        <v>111</v>
      </c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7"/>
    </row>
    <row r="19" spans="1:24" s="74" customFormat="1" ht="15" customHeight="1">
      <c r="A19" s="70"/>
      <c r="B19" s="137" t="s">
        <v>90</v>
      </c>
      <c r="C19" s="72"/>
      <c r="D19" s="72"/>
      <c r="E19" s="72"/>
      <c r="F19" s="72"/>
      <c r="G19" s="72"/>
      <c r="H19" s="72"/>
      <c r="I19" s="72"/>
      <c r="J19" s="73"/>
      <c r="L19" s="75"/>
      <c r="M19" s="108" t="s">
        <v>105</v>
      </c>
      <c r="N19" s="109"/>
      <c r="O19" s="110"/>
      <c r="P19" s="111" t="s">
        <v>106</v>
      </c>
      <c r="Q19" s="110" t="s">
        <v>107</v>
      </c>
      <c r="R19" s="101" t="s">
        <v>108</v>
      </c>
      <c r="S19" s="110" t="s">
        <v>107</v>
      </c>
      <c r="T19" s="111" t="s">
        <v>109</v>
      </c>
      <c r="U19" s="112" t="s">
        <v>110</v>
      </c>
      <c r="V19" s="96"/>
      <c r="W19" s="96"/>
      <c r="X19" s="97"/>
    </row>
    <row r="20" spans="1:24" s="74" customFormat="1" ht="15" customHeight="1">
      <c r="A20" s="70"/>
      <c r="B20" s="137" t="s">
        <v>91</v>
      </c>
      <c r="C20" s="72"/>
      <c r="D20" s="72"/>
      <c r="E20" s="72"/>
      <c r="F20" s="72"/>
      <c r="G20" s="72"/>
      <c r="H20" s="72"/>
      <c r="I20" s="72"/>
      <c r="J20" s="73"/>
      <c r="L20" s="75"/>
      <c r="M20" s="80"/>
      <c r="N20" s="96"/>
      <c r="O20" s="96"/>
      <c r="P20" s="102">
        <v>70</v>
      </c>
      <c r="Q20" s="119" t="s">
        <v>78</v>
      </c>
      <c r="R20" s="102">
        <v>60</v>
      </c>
      <c r="S20" s="119" t="s">
        <v>79</v>
      </c>
      <c r="T20" s="103">
        <v>100</v>
      </c>
      <c r="U20" s="96"/>
      <c r="V20" s="96"/>
      <c r="W20" s="96"/>
      <c r="X20" s="97"/>
    </row>
    <row r="21" spans="1:24" s="74" customFormat="1" ht="15" customHeight="1">
      <c r="A21" s="70"/>
      <c r="B21" s="137" t="s">
        <v>92</v>
      </c>
      <c r="C21" s="72"/>
      <c r="D21" s="72"/>
      <c r="E21" s="72"/>
      <c r="F21" s="72"/>
      <c r="G21" s="72"/>
      <c r="H21" s="72"/>
      <c r="I21" s="72"/>
      <c r="J21" s="73"/>
      <c r="L21" s="75"/>
      <c r="M21" s="71" t="s">
        <v>112</v>
      </c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</row>
    <row r="22" spans="1:24" s="74" customFormat="1" ht="15" customHeight="1">
      <c r="A22" s="70"/>
      <c r="B22" s="79"/>
      <c r="C22" s="72"/>
      <c r="D22" s="72"/>
      <c r="E22" s="72"/>
      <c r="F22" s="72"/>
      <c r="G22" s="72"/>
      <c r="H22" s="72"/>
      <c r="I22" s="72"/>
      <c r="J22" s="73"/>
      <c r="L22" s="75"/>
      <c r="M22" s="71" t="s">
        <v>116</v>
      </c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</row>
    <row r="23" spans="1:24" s="74" customFormat="1" ht="15" customHeight="1">
      <c r="A23" s="70"/>
      <c r="B23" s="71" t="s">
        <v>48</v>
      </c>
      <c r="C23" s="72"/>
      <c r="D23" s="72"/>
      <c r="E23" s="72"/>
      <c r="F23" s="72"/>
      <c r="G23" s="72"/>
      <c r="H23" s="72"/>
      <c r="I23" s="72"/>
      <c r="J23" s="73"/>
      <c r="L23" s="75"/>
      <c r="M23" s="80"/>
      <c r="N23" s="96"/>
      <c r="O23" s="96"/>
      <c r="P23" s="104">
        <f>P20/P20</f>
        <v>1</v>
      </c>
      <c r="Q23" s="100" t="s">
        <v>78</v>
      </c>
      <c r="R23" s="104">
        <f>R20/P20</f>
        <v>0.8571428571428571</v>
      </c>
      <c r="S23" s="100" t="s">
        <v>79</v>
      </c>
      <c r="T23" s="104">
        <f>T20/P20</f>
        <v>1.4285714285714286</v>
      </c>
      <c r="U23" s="96"/>
      <c r="V23" s="96"/>
      <c r="W23" s="96"/>
      <c r="X23" s="97"/>
    </row>
    <row r="24" spans="1:24" s="74" customFormat="1" ht="15" customHeight="1">
      <c r="A24" s="70"/>
      <c r="B24" s="137" t="s">
        <v>156</v>
      </c>
      <c r="C24" s="72"/>
      <c r="D24" s="72"/>
      <c r="E24" s="72"/>
      <c r="F24" s="72"/>
      <c r="G24" s="72"/>
      <c r="H24" s="72"/>
      <c r="I24" s="72"/>
      <c r="J24" s="73"/>
      <c r="L24" s="75"/>
      <c r="M24" s="71" t="s">
        <v>113</v>
      </c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7"/>
    </row>
    <row r="25" spans="1:24" s="74" customFormat="1" ht="15" customHeight="1">
      <c r="A25" s="70"/>
      <c r="B25" s="80" t="s">
        <v>49</v>
      </c>
      <c r="C25" s="72"/>
      <c r="D25" s="72"/>
      <c r="E25" s="72"/>
      <c r="F25" s="72"/>
      <c r="G25" s="72"/>
      <c r="H25" s="72"/>
      <c r="I25" s="72"/>
      <c r="J25" s="73"/>
      <c r="L25" s="75"/>
      <c r="M25" s="71" t="s">
        <v>118</v>
      </c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</row>
    <row r="26" spans="1:24" s="74" customFormat="1" ht="15" customHeight="1">
      <c r="A26" s="70"/>
      <c r="B26" s="71" t="s">
        <v>51</v>
      </c>
      <c r="C26" s="72"/>
      <c r="D26" s="72"/>
      <c r="E26" s="72"/>
      <c r="F26" s="72"/>
      <c r="G26" s="72"/>
      <c r="H26" s="72"/>
      <c r="I26" s="72"/>
      <c r="J26" s="73"/>
      <c r="L26" s="75"/>
      <c r="M26" s="71" t="s">
        <v>117</v>
      </c>
      <c r="N26" s="96"/>
      <c r="O26" s="96"/>
      <c r="P26" s="105" t="s">
        <v>119</v>
      </c>
      <c r="Q26" s="96"/>
      <c r="R26" s="96"/>
      <c r="S26" s="96"/>
      <c r="T26" s="107">
        <v>0</v>
      </c>
      <c r="U26" s="96"/>
      <c r="V26" s="96"/>
      <c r="W26" s="96"/>
      <c r="X26" s="97"/>
    </row>
    <row r="27" spans="1:24" s="74" customFormat="1" ht="15" customHeight="1">
      <c r="A27" s="70"/>
      <c r="B27" s="80" t="s">
        <v>54</v>
      </c>
      <c r="C27" s="72"/>
      <c r="D27" s="72"/>
      <c r="E27" s="72"/>
      <c r="F27" s="72"/>
      <c r="G27" s="72"/>
      <c r="H27" s="72"/>
      <c r="I27" s="72"/>
      <c r="J27" s="73"/>
      <c r="L27" s="75"/>
      <c r="M27" s="80"/>
      <c r="N27" s="96"/>
      <c r="O27" s="96"/>
      <c r="P27" s="106" t="s">
        <v>120</v>
      </c>
      <c r="Q27" s="96"/>
      <c r="R27" s="96"/>
      <c r="S27" s="96"/>
      <c r="T27" s="96"/>
      <c r="U27" s="96"/>
      <c r="V27" s="96"/>
      <c r="W27" s="96"/>
      <c r="X27" s="97"/>
    </row>
    <row r="28" spans="1:24" s="74" customFormat="1" ht="15" customHeight="1">
      <c r="A28" s="70"/>
      <c r="B28" s="71" t="s">
        <v>56</v>
      </c>
      <c r="C28" s="72"/>
      <c r="D28" s="72"/>
      <c r="E28" s="72"/>
      <c r="F28" s="72"/>
      <c r="G28" s="72"/>
      <c r="H28" s="72"/>
      <c r="I28" s="72"/>
      <c r="J28" s="73"/>
      <c r="L28" s="75"/>
      <c r="M28" s="71" t="s">
        <v>122</v>
      </c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</row>
    <row r="29" spans="1:24" s="74" customFormat="1" ht="15" customHeight="1">
      <c r="A29" s="70"/>
      <c r="B29" s="71" t="s">
        <v>58</v>
      </c>
      <c r="C29" s="72"/>
      <c r="D29" s="72"/>
      <c r="E29" s="72"/>
      <c r="F29" s="72"/>
      <c r="G29" s="72"/>
      <c r="H29" s="72"/>
      <c r="I29" s="72"/>
      <c r="J29" s="73"/>
      <c r="L29" s="75"/>
      <c r="M29" s="71" t="s">
        <v>123</v>
      </c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7"/>
    </row>
    <row r="30" spans="1:24" s="74" customFormat="1" ht="15" customHeight="1">
      <c r="A30" s="70"/>
      <c r="B30" s="71" t="s">
        <v>59</v>
      </c>
      <c r="C30" s="72"/>
      <c r="D30" s="72"/>
      <c r="E30" s="72"/>
      <c r="F30" s="72"/>
      <c r="G30" s="72"/>
      <c r="H30" s="72"/>
      <c r="I30" s="72"/>
      <c r="J30" s="73"/>
      <c r="L30" s="75"/>
      <c r="M30" s="71" t="s">
        <v>125</v>
      </c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7"/>
    </row>
    <row r="31" spans="1:24" s="74" customFormat="1" ht="15" customHeight="1">
      <c r="A31" s="70"/>
      <c r="B31" s="71" t="s">
        <v>60</v>
      </c>
      <c r="C31" s="72"/>
      <c r="D31" s="72"/>
      <c r="E31" s="72"/>
      <c r="F31" s="72"/>
      <c r="G31" s="72"/>
      <c r="H31" s="72"/>
      <c r="I31" s="72"/>
      <c r="J31" s="73"/>
      <c r="L31" s="75"/>
      <c r="M31" s="71" t="s">
        <v>146</v>
      </c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7"/>
    </row>
    <row r="32" spans="1:24" s="74" customFormat="1" ht="15" customHeight="1">
      <c r="A32" s="70"/>
      <c r="B32" s="71" t="s">
        <v>61</v>
      </c>
      <c r="C32" s="72"/>
      <c r="D32" s="72"/>
      <c r="E32" s="72"/>
      <c r="F32" s="72"/>
      <c r="G32" s="72"/>
      <c r="H32" s="72"/>
      <c r="I32" s="72"/>
      <c r="J32" s="73"/>
      <c r="L32" s="75"/>
      <c r="M32" s="80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7"/>
    </row>
    <row r="33" spans="1:25" s="74" customFormat="1" ht="15" customHeight="1">
      <c r="A33" s="70"/>
      <c r="B33" s="71"/>
      <c r="C33" s="72"/>
      <c r="D33" s="72"/>
      <c r="E33" s="72"/>
      <c r="F33" s="72"/>
      <c r="G33" s="72"/>
      <c r="H33" s="72"/>
      <c r="I33" s="72"/>
      <c r="J33" s="73"/>
      <c r="L33" s="75"/>
      <c r="M33" s="71" t="s">
        <v>99</v>
      </c>
      <c r="N33" s="96"/>
      <c r="O33" s="96"/>
      <c r="P33" s="96"/>
      <c r="Q33" s="96"/>
      <c r="R33" s="98" t="s">
        <v>101</v>
      </c>
      <c r="S33" s="98"/>
      <c r="T33" s="98"/>
      <c r="U33" s="96" t="s">
        <v>100</v>
      </c>
      <c r="V33" s="96"/>
      <c r="W33" s="96"/>
      <c r="X33" s="97"/>
    </row>
    <row r="34" spans="1:25" s="74" customFormat="1" ht="15" customHeight="1">
      <c r="A34" s="70"/>
      <c r="B34" s="71" t="s">
        <v>62</v>
      </c>
      <c r="C34" s="72"/>
      <c r="D34" s="72"/>
      <c r="E34" s="72"/>
      <c r="F34" s="72"/>
      <c r="G34" s="72"/>
      <c r="H34" s="72"/>
      <c r="I34" s="72"/>
      <c r="J34" s="73"/>
      <c r="L34" s="75"/>
      <c r="M34" s="71" t="s">
        <v>50</v>
      </c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7"/>
    </row>
    <row r="35" spans="1:25" s="74" customFormat="1" ht="15" customHeight="1">
      <c r="A35" s="70"/>
      <c r="B35" s="79" t="s">
        <v>63</v>
      </c>
      <c r="C35" s="72"/>
      <c r="D35" s="72"/>
      <c r="E35" s="72"/>
      <c r="F35" s="72"/>
      <c r="G35" s="72"/>
      <c r="H35" s="72"/>
      <c r="I35" s="72"/>
      <c r="J35" s="73"/>
      <c r="L35" s="75"/>
      <c r="M35" s="71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7"/>
    </row>
    <row r="36" spans="1:25" s="74" customFormat="1" ht="15" customHeight="1">
      <c r="A36" s="70"/>
      <c r="B36" s="79"/>
      <c r="C36" s="72"/>
      <c r="D36" s="72"/>
      <c r="E36" s="72"/>
      <c r="F36" s="72"/>
      <c r="G36" s="72"/>
      <c r="H36" s="72"/>
      <c r="I36" s="72"/>
      <c r="J36" s="73"/>
      <c r="L36" s="75"/>
      <c r="M36" s="71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7"/>
    </row>
    <row r="37" spans="1:25" s="74" customFormat="1" ht="15" customHeight="1">
      <c r="A37" s="70"/>
      <c r="B37" s="85" t="s">
        <v>64</v>
      </c>
      <c r="C37" s="72"/>
      <c r="D37" s="72"/>
      <c r="E37" s="72"/>
      <c r="F37" s="72"/>
      <c r="G37" s="72"/>
      <c r="H37" s="72"/>
      <c r="I37" s="72"/>
      <c r="J37" s="73"/>
      <c r="L37" s="75"/>
      <c r="M37" s="81" t="s">
        <v>52</v>
      </c>
      <c r="N37" s="82"/>
      <c r="O37" s="82"/>
      <c r="P37" s="82"/>
      <c r="Q37" s="82"/>
      <c r="R37" s="82"/>
      <c r="S37" s="82"/>
      <c r="T37" s="82"/>
      <c r="U37" s="77"/>
      <c r="V37" s="77"/>
      <c r="W37" s="77"/>
      <c r="X37" s="76"/>
    </row>
    <row r="38" spans="1:25" s="74" customFormat="1" ht="15" customHeight="1">
      <c r="A38" s="70"/>
      <c r="B38" s="86" t="s">
        <v>66</v>
      </c>
      <c r="C38" s="72"/>
      <c r="D38" s="72"/>
      <c r="E38" s="72"/>
      <c r="F38" s="72"/>
      <c r="G38" s="72"/>
      <c r="H38" s="72"/>
      <c r="I38" s="72"/>
      <c r="J38" s="73"/>
      <c r="L38" s="75"/>
      <c r="M38" s="83" t="s">
        <v>53</v>
      </c>
      <c r="N38" s="82"/>
      <c r="O38" s="82"/>
      <c r="P38" s="82"/>
      <c r="Q38" s="82"/>
      <c r="R38" s="82"/>
      <c r="S38" s="82"/>
      <c r="T38" s="82"/>
      <c r="U38" s="77"/>
      <c r="V38" s="77"/>
      <c r="W38" s="77"/>
      <c r="X38" s="76"/>
    </row>
    <row r="39" spans="1:25" s="74" customFormat="1" ht="15" customHeight="1">
      <c r="A39" s="70"/>
      <c r="B39" s="86" t="s">
        <v>67</v>
      </c>
      <c r="C39" s="72"/>
      <c r="D39" s="72"/>
      <c r="E39" s="72"/>
      <c r="F39" s="72"/>
      <c r="G39" s="72"/>
      <c r="H39" s="72"/>
      <c r="I39" s="72"/>
      <c r="J39" s="73"/>
      <c r="L39" s="75"/>
      <c r="M39" s="83" t="s">
        <v>55</v>
      </c>
      <c r="N39" s="82"/>
      <c r="O39" s="82"/>
      <c r="P39" s="82"/>
      <c r="Q39" s="82"/>
      <c r="R39" s="82"/>
      <c r="S39" s="82"/>
      <c r="T39" s="82"/>
      <c r="U39" s="77"/>
      <c r="V39" s="77"/>
      <c r="W39" s="77"/>
      <c r="X39" s="76"/>
    </row>
    <row r="40" spans="1:25" s="74" customFormat="1" ht="15" customHeight="1">
      <c r="A40" s="70"/>
      <c r="B40" s="86" t="s">
        <v>68</v>
      </c>
      <c r="C40" s="72"/>
      <c r="D40" s="72"/>
      <c r="E40" s="72"/>
      <c r="F40" s="72"/>
      <c r="G40" s="72"/>
      <c r="H40" s="72"/>
      <c r="I40" s="72"/>
      <c r="J40" s="73"/>
      <c r="L40" s="75"/>
      <c r="M40" s="83" t="s">
        <v>57</v>
      </c>
      <c r="N40" s="82"/>
      <c r="O40" s="82"/>
      <c r="P40" s="82"/>
      <c r="Q40" s="82"/>
      <c r="R40" s="82"/>
      <c r="S40" s="82"/>
      <c r="T40" s="82"/>
      <c r="U40" s="77"/>
      <c r="V40" s="77"/>
      <c r="W40" s="77"/>
      <c r="X40" s="76"/>
    </row>
    <row r="41" spans="1:25" s="74" customFormat="1" ht="15" customHeight="1">
      <c r="A41" s="70"/>
      <c r="B41" s="86" t="s">
        <v>69</v>
      </c>
      <c r="C41" s="72"/>
      <c r="D41" s="72"/>
      <c r="E41" s="72"/>
      <c r="F41" s="72"/>
      <c r="G41" s="72"/>
      <c r="H41" s="72"/>
      <c r="I41" s="72"/>
      <c r="J41" s="73"/>
      <c r="L41" s="75"/>
      <c r="M41" s="71"/>
      <c r="N41" s="84"/>
      <c r="O41" s="84"/>
      <c r="P41" s="84"/>
      <c r="Q41" s="84"/>
      <c r="R41" s="84"/>
      <c r="S41" s="84"/>
      <c r="T41" s="84"/>
      <c r="U41" s="84"/>
      <c r="V41" s="84"/>
      <c r="W41" s="77"/>
      <c r="X41" s="76"/>
    </row>
    <row r="42" spans="1:25" s="74" customFormat="1" ht="15" customHeight="1">
      <c r="A42" s="70"/>
      <c r="B42" s="86" t="s">
        <v>70</v>
      </c>
      <c r="C42" s="72"/>
      <c r="D42" s="72"/>
      <c r="E42" s="72"/>
      <c r="F42" s="72"/>
      <c r="G42" s="72"/>
      <c r="H42" s="72"/>
      <c r="I42" s="72"/>
      <c r="J42" s="73"/>
      <c r="L42" s="75"/>
      <c r="M42" s="71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6"/>
    </row>
    <row r="43" spans="1:25" s="74" customFormat="1" ht="15" customHeight="1">
      <c r="A43" s="70"/>
      <c r="B43" s="86" t="s">
        <v>71</v>
      </c>
      <c r="C43" s="72"/>
      <c r="D43" s="72"/>
      <c r="E43" s="72"/>
      <c r="F43" s="72"/>
      <c r="G43" s="72"/>
      <c r="H43" s="72"/>
      <c r="I43" s="72"/>
      <c r="J43" s="73"/>
      <c r="L43" s="75"/>
      <c r="M43" s="72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6"/>
    </row>
    <row r="44" spans="1:25" s="74" customFormat="1" ht="15" customHeight="1">
      <c r="A44" s="70"/>
      <c r="B44" s="71"/>
      <c r="C44" s="72"/>
      <c r="D44" s="72"/>
      <c r="E44" s="72"/>
      <c r="F44" s="72"/>
      <c r="G44" s="72"/>
      <c r="H44" s="72"/>
      <c r="I44" s="72"/>
      <c r="J44" s="73"/>
      <c r="L44" s="75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6"/>
    </row>
    <row r="45" spans="1:25" s="74" customFormat="1" ht="15" customHeight="1">
      <c r="A45" s="70"/>
      <c r="B45" s="137" t="s">
        <v>159</v>
      </c>
      <c r="C45" s="72"/>
      <c r="D45" s="72"/>
      <c r="E45" s="72"/>
      <c r="F45" s="72"/>
      <c r="G45" s="72"/>
      <c r="H45" s="72"/>
      <c r="I45" s="72"/>
      <c r="J45" s="73"/>
      <c r="L45" s="75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6"/>
    </row>
    <row r="46" spans="1:25" s="74" customFormat="1" ht="15" customHeight="1">
      <c r="A46" s="70"/>
      <c r="B46" s="71" t="s">
        <v>72</v>
      </c>
      <c r="C46" s="72"/>
      <c r="D46" s="72"/>
      <c r="E46" s="72"/>
      <c r="F46" s="72"/>
      <c r="G46" s="72"/>
      <c r="H46" s="72"/>
      <c r="I46" s="72"/>
      <c r="J46" s="73"/>
      <c r="L46" s="75"/>
      <c r="M46" s="72" t="str">
        <f>B53</f>
        <v xml:space="preserve">© 2015 - 2021 Thomas Sießegger 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6"/>
      <c r="Y46" s="51"/>
    </row>
    <row r="47" spans="1:25" s="74" customFormat="1" ht="15" customHeight="1">
      <c r="A47" s="70"/>
      <c r="B47" s="71" t="s">
        <v>73</v>
      </c>
      <c r="C47" s="72"/>
      <c r="D47" s="72"/>
      <c r="E47" s="72"/>
      <c r="F47" s="72"/>
      <c r="G47" s="72"/>
      <c r="H47" s="72"/>
      <c r="I47" s="72"/>
      <c r="J47" s="73"/>
      <c r="L47" s="75"/>
      <c r="M47" s="72" t="str">
        <f>B54</f>
        <v xml:space="preserve">Ottenser Hauptstraße 14, 22765 Hamburg, 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6"/>
      <c r="Y47" s="51"/>
    </row>
    <row r="48" spans="1:25" s="74" customFormat="1" ht="15" customHeight="1">
      <c r="A48" s="70"/>
      <c r="B48" s="71" t="s">
        <v>74</v>
      </c>
      <c r="C48" s="72"/>
      <c r="D48" s="72"/>
      <c r="E48" s="72"/>
      <c r="F48" s="72"/>
      <c r="G48" s="72"/>
      <c r="H48" s="72"/>
      <c r="I48" s="72"/>
      <c r="J48" s="73"/>
      <c r="L48" s="75"/>
      <c r="M48" s="72" t="str">
        <f>B55</f>
        <v xml:space="preserve">Tel.: 040/39905902, Fax: 040/39905916, 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6"/>
      <c r="Y48" s="51"/>
    </row>
    <row r="49" spans="1:25" s="74" customFormat="1" ht="15" customHeight="1">
      <c r="A49" s="70"/>
      <c r="B49" s="71" t="s">
        <v>75</v>
      </c>
      <c r="C49" s="72"/>
      <c r="D49" s="72"/>
      <c r="E49" s="72"/>
      <c r="F49" s="72"/>
      <c r="G49" s="72"/>
      <c r="H49" s="72"/>
      <c r="I49" s="72"/>
      <c r="J49" s="73"/>
      <c r="L49" s="75"/>
      <c r="M49" s="72" t="str">
        <f>B56</f>
        <v xml:space="preserve">eMail: marktanalyse@siessegger.de </v>
      </c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6"/>
      <c r="Y49" s="51"/>
    </row>
    <row r="50" spans="1:25" s="74" customFormat="1" ht="15" customHeight="1" thickBot="1">
      <c r="A50" s="70"/>
      <c r="B50" s="91" t="s">
        <v>76</v>
      </c>
      <c r="C50" s="72"/>
      <c r="D50" s="72"/>
      <c r="E50" s="72"/>
      <c r="F50" s="72"/>
      <c r="G50" s="72"/>
      <c r="H50" s="72"/>
      <c r="I50" s="72"/>
      <c r="J50" s="73"/>
      <c r="L50" s="87"/>
      <c r="M50" s="88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90"/>
      <c r="Y50" s="51"/>
    </row>
    <row r="51" spans="1:25" s="74" customFormat="1" ht="15" customHeight="1" thickTop="1">
      <c r="A51" s="70"/>
      <c r="B51" s="91" t="s">
        <v>77</v>
      </c>
      <c r="C51" s="72"/>
      <c r="D51" s="72"/>
      <c r="E51" s="72"/>
      <c r="F51" s="72"/>
      <c r="G51" s="72"/>
      <c r="H51" s="72"/>
      <c r="I51" s="72"/>
      <c r="J51" s="73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s="74" customFormat="1" ht="15" customHeight="1">
      <c r="A52" s="70"/>
      <c r="B52" s="71"/>
      <c r="C52" s="72"/>
      <c r="D52" s="72"/>
      <c r="E52" s="72"/>
      <c r="F52" s="72"/>
      <c r="G52" s="72"/>
      <c r="H52" s="72"/>
      <c r="I52" s="72"/>
      <c r="J52" s="73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s="74" customFormat="1" ht="15" customHeight="1">
      <c r="A53" s="70"/>
      <c r="B53" s="72" t="s">
        <v>158</v>
      </c>
      <c r="C53" s="72"/>
      <c r="D53" s="72"/>
      <c r="E53" s="72"/>
      <c r="F53" s="72"/>
      <c r="G53" s="72"/>
      <c r="H53" s="72"/>
      <c r="I53" s="72"/>
      <c r="J53" s="73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s="74" customFormat="1" ht="15" customHeight="1">
      <c r="A54" s="70"/>
      <c r="B54" s="72" t="s">
        <v>153</v>
      </c>
      <c r="C54" s="72"/>
      <c r="D54" s="72"/>
      <c r="E54" s="72"/>
      <c r="F54" s="72"/>
      <c r="G54" s="72"/>
      <c r="H54" s="72"/>
      <c r="I54" s="72"/>
      <c r="J54" s="73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s="74" customFormat="1">
      <c r="A55" s="70"/>
      <c r="B55" s="72" t="s">
        <v>65</v>
      </c>
      <c r="C55" s="72"/>
      <c r="D55" s="72"/>
      <c r="E55" s="72"/>
      <c r="F55" s="72"/>
      <c r="G55" s="72"/>
      <c r="H55" s="72"/>
      <c r="I55" s="72"/>
      <c r="J55" s="73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s="74" customFormat="1">
      <c r="A56" s="70"/>
      <c r="B56" s="72" t="s">
        <v>154</v>
      </c>
      <c r="C56" s="72"/>
      <c r="D56" s="72"/>
      <c r="E56" s="72"/>
      <c r="F56" s="72"/>
      <c r="G56" s="72"/>
      <c r="H56" s="72"/>
      <c r="I56" s="72"/>
      <c r="J56" s="73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1:25" s="74" customFormat="1" ht="13.15" thickBot="1">
      <c r="A57" s="92"/>
      <c r="B57" s="93"/>
      <c r="C57" s="93"/>
      <c r="D57" s="93"/>
      <c r="E57" s="93"/>
      <c r="F57" s="93"/>
      <c r="G57" s="93"/>
      <c r="H57" s="93"/>
      <c r="I57" s="93"/>
      <c r="J57" s="94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1:25" s="74" customFormat="1" ht="13.15" thickTop="1"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1:25" s="74" customFormat="1" ht="8.1" customHeight="1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</sheetData>
  <sheetProtection algorithmName="SHA-512" hashValue="kzh7uufOhT2iyP9+vT3ApS5fdYvdN09AoLP8SqZfbbSxreHZI/RsK+jPFWVBxJvwnE7U1AsYltQAuu3kGzdYLg==" saltValue="7A6BtOg6UkfzmTweJKULqQ==" spinCount="100000" sheet="1" insertHyperlinks="0"/>
  <mergeCells count="1">
    <mergeCell ref="I8:I9"/>
  </mergeCells>
  <phoneticPr fontId="17" type="noConversion"/>
  <pageMargins left="0.59055118110236227" right="0.59055118110236227" top="0.59055118110236227" bottom="0.59055118110236227" header="0.39370078740157483" footer="0.39370078740157483"/>
  <pageSetup paperSize="9" scale="67" orientation="landscape" r:id="rId1"/>
  <headerFooter alignWithMargins="0">
    <oddHeader>&amp;L&amp;8Datei: &amp;F, Mappe: &amp;A</oddHeader>
    <oddFooter xml:space="preserve">&amp;L&amp;8© 1995 - 2016 Thomas Sießegger
eMail: ksks-2016@siessegger.de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22"/>
  <sheetViews>
    <sheetView zoomScaleNormal="100" workbookViewId="0">
      <selection activeCell="C15" sqref="C15"/>
    </sheetView>
  </sheetViews>
  <sheetFormatPr baseColWidth="10" defaultColWidth="11.3828125" defaultRowHeight="15"/>
  <cols>
    <col min="1" max="1" width="1.765625" style="1" customWidth="1"/>
    <col min="2" max="2" width="3.23046875" style="1" customWidth="1"/>
    <col min="3" max="3" width="8.15234375" style="2" customWidth="1"/>
    <col min="4" max="4" width="30.765625" style="1" customWidth="1"/>
    <col min="5" max="6" width="10.765625" style="3" customWidth="1"/>
    <col min="7" max="9" width="10.765625" style="4" customWidth="1"/>
    <col min="10" max="10" width="18.3828125" style="1" customWidth="1"/>
    <col min="11" max="11" width="15" style="1" customWidth="1"/>
    <col min="12" max="14" width="20.765625" style="1" customWidth="1"/>
    <col min="15" max="17" width="19.3828125" style="1" customWidth="1"/>
    <col min="18" max="18" width="24.765625" style="1" customWidth="1"/>
    <col min="19" max="19" width="36.765625" style="5" customWidth="1"/>
    <col min="20" max="26" width="36.765625" style="1" customWidth="1"/>
    <col min="27" max="16384" width="11.3828125" style="1"/>
  </cols>
  <sheetData>
    <row r="1" spans="1:86" ht="20.100000000000001" customHeight="1">
      <c r="A1" s="142" t="str">
        <f>CONCATENATE("Auswertung der ambulanten Pflegedienste im Umkreis von ",F5," Kilometer um die Postleitzahl ",F4)</f>
        <v>Auswertung der ambulanten Pflegedienste im Umkreis von 5 Kilometer um die Postleitzahl 12345</v>
      </c>
      <c r="B1" s="142"/>
      <c r="C1" s="142"/>
      <c r="D1" s="142"/>
    </row>
    <row r="2" spans="1:86" ht="20.100000000000001" customHeight="1">
      <c r="A2" s="142"/>
      <c r="B2" s="142"/>
      <c r="C2" s="142"/>
      <c r="D2" s="142"/>
    </row>
    <row r="3" spans="1:86" ht="20.100000000000001" customHeight="1">
      <c r="A3" s="142"/>
      <c r="B3" s="142"/>
      <c r="C3" s="142"/>
      <c r="D3" s="142"/>
    </row>
    <row r="4" spans="1:86" ht="20.100000000000001" customHeight="1">
      <c r="A4" s="142"/>
      <c r="B4" s="142"/>
      <c r="C4" s="142"/>
      <c r="D4" s="142"/>
      <c r="E4" s="27" t="s">
        <v>37</v>
      </c>
      <c r="F4" s="28">
        <v>12345</v>
      </c>
    </row>
    <row r="5" spans="1:86" ht="20.100000000000001" customHeight="1">
      <c r="A5" s="142"/>
      <c r="B5" s="142"/>
      <c r="C5" s="142"/>
      <c r="D5" s="142"/>
      <c r="E5" s="29" t="s">
        <v>39</v>
      </c>
      <c r="F5" s="30">
        <v>5</v>
      </c>
      <c r="K5" s="31" t="s">
        <v>40</v>
      </c>
      <c r="L5" s="32" t="s">
        <v>41</v>
      </c>
    </row>
    <row r="6" spans="1:86" ht="15.75" customHeight="1">
      <c r="B6" s="10"/>
      <c r="C6" s="31" t="s">
        <v>38</v>
      </c>
      <c r="D6" s="95">
        <f ca="1">TODAY()</f>
        <v>45948</v>
      </c>
      <c r="E6" s="11"/>
      <c r="F6" s="11"/>
    </row>
    <row r="7" spans="1:86" ht="15.75" customHeight="1">
      <c r="B7" s="10"/>
      <c r="C7" s="16"/>
      <c r="D7" s="15"/>
      <c r="E7" s="10" t="s">
        <v>126</v>
      </c>
      <c r="F7" s="10"/>
    </row>
    <row r="8" spans="1:86" s="127" customFormat="1" ht="44.1" customHeight="1">
      <c r="B8" s="128"/>
      <c r="C8" s="129"/>
      <c r="D8" s="130"/>
      <c r="E8" s="131" t="s">
        <v>135</v>
      </c>
      <c r="F8" s="131" t="s">
        <v>128</v>
      </c>
      <c r="G8" s="131" t="s">
        <v>127</v>
      </c>
      <c r="H8" s="132" t="s">
        <v>129</v>
      </c>
      <c r="I8" s="132" t="s">
        <v>130</v>
      </c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</row>
    <row r="9" spans="1:86" s="17" customFormat="1" ht="48" customHeight="1">
      <c r="A9" s="33"/>
      <c r="B9" s="17" t="s">
        <v>0</v>
      </c>
      <c r="C9" s="18" t="s">
        <v>10</v>
      </c>
      <c r="D9" s="17" t="s">
        <v>1</v>
      </c>
      <c r="E9" s="120" t="s">
        <v>96</v>
      </c>
      <c r="F9" s="124" t="s">
        <v>13</v>
      </c>
      <c r="G9" s="121" t="s">
        <v>95</v>
      </c>
      <c r="H9" s="122" t="s">
        <v>121</v>
      </c>
      <c r="I9" s="121" t="s">
        <v>18</v>
      </c>
      <c r="J9" s="123" t="s">
        <v>2</v>
      </c>
      <c r="K9" s="123" t="s">
        <v>3</v>
      </c>
      <c r="L9" s="123" t="s">
        <v>98</v>
      </c>
      <c r="M9" s="123" t="s">
        <v>143</v>
      </c>
      <c r="N9" s="123" t="s">
        <v>144</v>
      </c>
      <c r="O9" s="123" t="s">
        <v>42</v>
      </c>
      <c r="P9" s="123" t="s">
        <v>160</v>
      </c>
      <c r="Q9" s="123" t="s">
        <v>161</v>
      </c>
      <c r="R9" s="123" t="s">
        <v>4</v>
      </c>
      <c r="S9" s="47" t="s">
        <v>133</v>
      </c>
      <c r="T9" s="47" t="s">
        <v>136</v>
      </c>
      <c r="U9" s="47" t="s">
        <v>132</v>
      </c>
      <c r="V9" s="47" t="s">
        <v>150</v>
      </c>
      <c r="W9" s="47" t="s">
        <v>148</v>
      </c>
      <c r="X9" s="47" t="s">
        <v>151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1:86" s="19" customFormat="1" ht="44.1" customHeight="1">
      <c r="A10" s="34"/>
      <c r="B10" s="36">
        <v>1</v>
      </c>
      <c r="C10" s="134">
        <v>0.3</v>
      </c>
      <c r="D10" s="36" t="s">
        <v>5</v>
      </c>
      <c r="E10" s="37">
        <v>2</v>
      </c>
      <c r="F10" s="38">
        <v>22.97</v>
      </c>
      <c r="G10" s="39">
        <v>153</v>
      </c>
      <c r="H10" s="116">
        <f>G10*(1+'Bitte lesen ...  + + Anleitung'!$T$26)</f>
        <v>153</v>
      </c>
      <c r="I10" s="117">
        <f t="shared" ref="I10:I19" si="0">IF((G10/$G$20)&gt;0,G10/$G$20,"")</f>
        <v>0.16416309012875535</v>
      </c>
      <c r="J10" s="36" t="s">
        <v>11</v>
      </c>
      <c r="K10" s="36" t="s">
        <v>27</v>
      </c>
      <c r="L10" s="36" t="s">
        <v>12</v>
      </c>
      <c r="M10" s="36"/>
      <c r="N10" s="36"/>
      <c r="O10" s="36" t="s">
        <v>12</v>
      </c>
      <c r="P10" s="36"/>
      <c r="Q10" s="36"/>
      <c r="R10" s="44" t="s">
        <v>14</v>
      </c>
      <c r="S10" s="125" t="s">
        <v>147</v>
      </c>
      <c r="T10" s="125" t="s">
        <v>137</v>
      </c>
      <c r="U10" s="125" t="s">
        <v>134</v>
      </c>
      <c r="V10" s="125" t="s">
        <v>138</v>
      </c>
      <c r="W10" s="125"/>
      <c r="X10" s="125"/>
      <c r="Y10" s="125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</row>
    <row r="11" spans="1:86" s="19" customFormat="1" ht="44.1" customHeight="1">
      <c r="A11" s="34"/>
      <c r="B11" s="36">
        <v>2</v>
      </c>
      <c r="C11" s="134">
        <v>0.7</v>
      </c>
      <c r="D11" s="36" t="s">
        <v>15</v>
      </c>
      <c r="E11" s="37">
        <v>1.2</v>
      </c>
      <c r="F11" s="38">
        <v>21.56</v>
      </c>
      <c r="G11" s="39">
        <v>200</v>
      </c>
      <c r="H11" s="116">
        <f>G11*(1+'Bitte lesen ...  + + Anleitung'!$T$26)</f>
        <v>200</v>
      </c>
      <c r="I11" s="117">
        <f t="shared" si="0"/>
        <v>0.21459227467811159</v>
      </c>
      <c r="J11" s="36" t="s">
        <v>11</v>
      </c>
      <c r="K11" s="36" t="s">
        <v>26</v>
      </c>
      <c r="L11" s="36" t="s">
        <v>131</v>
      </c>
      <c r="M11" s="36"/>
      <c r="N11" s="36"/>
      <c r="O11" s="36" t="s">
        <v>17</v>
      </c>
      <c r="P11" s="36"/>
      <c r="Q11" s="36"/>
      <c r="R11" s="44" t="s">
        <v>36</v>
      </c>
      <c r="S11" s="125"/>
      <c r="T11" s="125" t="s">
        <v>141</v>
      </c>
      <c r="U11" s="125" t="s">
        <v>140</v>
      </c>
      <c r="V11" s="125"/>
      <c r="W11" s="125"/>
      <c r="X11" s="125"/>
      <c r="Y11" s="125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</row>
    <row r="12" spans="1:86" s="19" customFormat="1" ht="44.1" customHeight="1">
      <c r="A12" s="34"/>
      <c r="B12" s="36">
        <v>3</v>
      </c>
      <c r="C12" s="134">
        <v>1.6</v>
      </c>
      <c r="D12" s="36" t="s">
        <v>19</v>
      </c>
      <c r="E12" s="37">
        <v>1.3</v>
      </c>
      <c r="F12" s="38">
        <v>23.45</v>
      </c>
      <c r="G12" s="39">
        <v>101</v>
      </c>
      <c r="H12" s="116">
        <f>G12*(1+'Bitte lesen ...  + + Anleitung'!$T$26)</f>
        <v>101</v>
      </c>
      <c r="I12" s="117">
        <f t="shared" si="0"/>
        <v>0.10836909871244635</v>
      </c>
      <c r="J12" s="36" t="s">
        <v>11</v>
      </c>
      <c r="K12" s="36" t="s">
        <v>7</v>
      </c>
      <c r="L12" s="36"/>
      <c r="M12" s="36"/>
      <c r="N12" s="36"/>
      <c r="O12" s="36" t="s">
        <v>28</v>
      </c>
      <c r="P12" s="36"/>
      <c r="Q12" s="36"/>
      <c r="R12" s="44" t="s">
        <v>35</v>
      </c>
      <c r="S12" s="125"/>
      <c r="T12" s="125" t="s">
        <v>145</v>
      </c>
      <c r="U12" s="125" t="s">
        <v>145</v>
      </c>
      <c r="V12" s="125" t="s">
        <v>145</v>
      </c>
      <c r="W12" s="125"/>
      <c r="X12" s="125"/>
      <c r="Y12" s="125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</row>
    <row r="13" spans="1:86" s="19" customFormat="1" ht="44.1" customHeight="1">
      <c r="A13" s="34"/>
      <c r="B13" s="36">
        <v>4</v>
      </c>
      <c r="C13" s="134">
        <v>2.2999999999999998</v>
      </c>
      <c r="D13" s="36" t="s">
        <v>20</v>
      </c>
      <c r="E13" s="37">
        <v>1</v>
      </c>
      <c r="F13" s="38">
        <v>23.45</v>
      </c>
      <c r="G13" s="39">
        <v>208</v>
      </c>
      <c r="H13" s="116">
        <f>G13*(1+'Bitte lesen ...  + + Anleitung'!$T$26)</f>
        <v>208</v>
      </c>
      <c r="I13" s="117">
        <f t="shared" si="0"/>
        <v>0.22317596566523606</v>
      </c>
      <c r="J13" s="36" t="s">
        <v>11</v>
      </c>
      <c r="K13" s="36" t="s">
        <v>22</v>
      </c>
      <c r="L13" s="36"/>
      <c r="M13" s="36"/>
      <c r="N13" s="36"/>
      <c r="O13" s="36" t="s">
        <v>29</v>
      </c>
      <c r="P13" s="36"/>
      <c r="Q13" s="36"/>
      <c r="R13" s="45" t="s">
        <v>34</v>
      </c>
      <c r="S13" s="125" t="s">
        <v>142</v>
      </c>
      <c r="T13" s="125" t="s">
        <v>145</v>
      </c>
      <c r="U13" s="125" t="s">
        <v>145</v>
      </c>
      <c r="V13" s="125" t="s">
        <v>145</v>
      </c>
      <c r="W13" s="125"/>
      <c r="X13" s="125"/>
      <c r="Y13" s="125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</row>
    <row r="14" spans="1:86" s="19" customFormat="1" ht="44.1" customHeight="1">
      <c r="A14" s="34"/>
      <c r="B14" s="36">
        <v>5</v>
      </c>
      <c r="C14" s="134">
        <v>4.3</v>
      </c>
      <c r="D14" s="36" t="s">
        <v>21</v>
      </c>
      <c r="E14" s="114" t="s">
        <v>6</v>
      </c>
      <c r="F14" s="38">
        <v>19.86</v>
      </c>
      <c r="G14" s="39">
        <v>83</v>
      </c>
      <c r="H14" s="116">
        <f>G14*(1+'Bitte lesen ...  + + Anleitung'!$T$26)</f>
        <v>83</v>
      </c>
      <c r="I14" s="117">
        <f t="shared" si="0"/>
        <v>8.9055793991416304E-2</v>
      </c>
      <c r="J14" s="36" t="s">
        <v>16</v>
      </c>
      <c r="K14" s="36" t="s">
        <v>23</v>
      </c>
      <c r="L14" s="36"/>
      <c r="M14" s="36"/>
      <c r="N14" s="36"/>
      <c r="O14" s="36" t="s">
        <v>30</v>
      </c>
      <c r="P14" s="36"/>
      <c r="Q14" s="36"/>
      <c r="R14" s="44" t="s">
        <v>33</v>
      </c>
      <c r="S14" s="125"/>
      <c r="T14" s="125" t="s">
        <v>145</v>
      </c>
      <c r="U14" s="125" t="s">
        <v>145</v>
      </c>
      <c r="V14" s="125" t="s">
        <v>145</v>
      </c>
      <c r="W14" s="125"/>
      <c r="X14" s="125"/>
      <c r="Y14" s="125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</row>
    <row r="15" spans="1:86" s="19" customFormat="1" ht="44.1" customHeight="1">
      <c r="A15" s="35"/>
      <c r="B15" s="36">
        <v>6</v>
      </c>
      <c r="C15" s="135"/>
      <c r="D15" s="40"/>
      <c r="E15" s="115"/>
      <c r="F15" s="42"/>
      <c r="G15" s="43"/>
      <c r="H15" s="116">
        <f>G15*(1+'Bitte lesen ...  + + Anleitung'!$T$26)</f>
        <v>0</v>
      </c>
      <c r="I15" s="118"/>
      <c r="J15" s="40"/>
      <c r="K15" s="40"/>
      <c r="L15" s="40"/>
      <c r="M15" s="40"/>
      <c r="N15" s="40"/>
      <c r="O15" s="40"/>
      <c r="P15" s="40"/>
      <c r="Q15" s="40"/>
      <c r="R15" s="46"/>
      <c r="S15" s="136"/>
      <c r="T15" s="125"/>
      <c r="U15" s="125"/>
      <c r="V15" s="125"/>
      <c r="W15" s="125"/>
      <c r="X15" s="125"/>
      <c r="Y15" s="125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</row>
    <row r="16" spans="1:86" s="19" customFormat="1" ht="44.1" customHeight="1">
      <c r="A16" s="35"/>
      <c r="B16" s="36">
        <v>7</v>
      </c>
      <c r="C16" s="135"/>
      <c r="D16" s="40"/>
      <c r="E16" s="115"/>
      <c r="F16" s="42"/>
      <c r="G16" s="43"/>
      <c r="H16" s="116">
        <f>G16*(1+'Bitte lesen ...  + + Anleitung'!$T$26)</f>
        <v>0</v>
      </c>
      <c r="I16" s="118"/>
      <c r="J16" s="40"/>
      <c r="K16" s="40"/>
      <c r="L16" s="40"/>
      <c r="M16" s="40"/>
      <c r="N16" s="40"/>
      <c r="O16" s="40"/>
      <c r="P16" s="40"/>
      <c r="Q16" s="40"/>
      <c r="R16" s="46"/>
      <c r="S16" s="136"/>
      <c r="T16" s="125"/>
      <c r="U16" s="125"/>
      <c r="V16" s="125"/>
      <c r="W16" s="125"/>
      <c r="X16" s="125"/>
      <c r="Y16" s="125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</row>
    <row r="17" spans="1:86" s="19" customFormat="1" ht="44.1" customHeight="1">
      <c r="A17" s="35"/>
      <c r="B17" s="36">
        <v>8</v>
      </c>
      <c r="C17" s="135"/>
      <c r="D17" s="40"/>
      <c r="E17" s="115"/>
      <c r="F17" s="42"/>
      <c r="G17" s="43"/>
      <c r="H17" s="116">
        <f>G17*(1+'Bitte lesen ...  + + Anleitung'!$T$26)</f>
        <v>0</v>
      </c>
      <c r="I17" s="118"/>
      <c r="J17" s="40"/>
      <c r="K17" s="40"/>
      <c r="L17" s="40"/>
      <c r="M17" s="40"/>
      <c r="N17" s="40"/>
      <c r="O17" s="40"/>
      <c r="P17" s="40"/>
      <c r="Q17" s="40"/>
      <c r="R17" s="46"/>
      <c r="S17" s="136"/>
      <c r="T17" s="125"/>
      <c r="U17" s="125"/>
      <c r="V17" s="125"/>
      <c r="W17" s="125"/>
      <c r="X17" s="125"/>
      <c r="Y17" s="125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</row>
    <row r="18" spans="1:86" s="19" customFormat="1" ht="44.1" customHeight="1">
      <c r="A18" s="35"/>
      <c r="B18" s="36">
        <v>9</v>
      </c>
      <c r="C18" s="135"/>
      <c r="D18" s="40"/>
      <c r="E18" s="115"/>
      <c r="F18" s="42"/>
      <c r="G18" s="43"/>
      <c r="H18" s="116">
        <f>G18*(1+'Bitte lesen ...  + + Anleitung'!$T$26)</f>
        <v>0</v>
      </c>
      <c r="I18" s="118"/>
      <c r="J18" s="40"/>
      <c r="K18" s="40"/>
      <c r="L18" s="40"/>
      <c r="M18" s="40"/>
      <c r="N18" s="40"/>
      <c r="O18" s="40"/>
      <c r="P18" s="40"/>
      <c r="Q18" s="40"/>
      <c r="R18" s="46"/>
      <c r="S18" s="136"/>
      <c r="T18" s="125"/>
      <c r="U18" s="125"/>
      <c r="V18" s="125"/>
      <c r="W18" s="125"/>
      <c r="X18" s="125"/>
      <c r="Y18" s="125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</row>
    <row r="19" spans="1:86" s="19" customFormat="1" ht="44.1" customHeight="1" thickBot="1">
      <c r="A19" s="35"/>
      <c r="B19" s="36">
        <v>10</v>
      </c>
      <c r="C19" s="135">
        <v>4.9000000000000004</v>
      </c>
      <c r="D19" s="40" t="s">
        <v>24</v>
      </c>
      <c r="E19" s="41">
        <v>1.3</v>
      </c>
      <c r="F19" s="42">
        <v>19.86</v>
      </c>
      <c r="G19" s="43">
        <v>187</v>
      </c>
      <c r="H19" s="116">
        <f>G19*(1+'Bitte lesen ...  + + Anleitung'!$T$26)</f>
        <v>187</v>
      </c>
      <c r="I19" s="118">
        <f t="shared" si="0"/>
        <v>0.20064377682403434</v>
      </c>
      <c r="J19" s="40" t="s">
        <v>16</v>
      </c>
      <c r="K19" s="40" t="s">
        <v>25</v>
      </c>
      <c r="L19" s="40"/>
      <c r="M19" s="40"/>
      <c r="N19" s="40"/>
      <c r="O19" s="40" t="s">
        <v>31</v>
      </c>
      <c r="P19" s="40"/>
      <c r="Q19" s="40"/>
      <c r="R19" s="46" t="s">
        <v>32</v>
      </c>
      <c r="S19" s="136"/>
      <c r="T19" s="125"/>
      <c r="U19" s="125"/>
      <c r="V19" s="125"/>
      <c r="W19" s="125"/>
      <c r="X19" s="125"/>
      <c r="Y19" s="125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</row>
    <row r="20" spans="1:86" s="9" customFormat="1" ht="20.100000000000001" customHeight="1" thickTop="1">
      <c r="B20" s="12"/>
      <c r="C20" s="13"/>
      <c r="D20" s="12"/>
      <c r="E20" s="20">
        <f>AVERAGE(E10:E19)</f>
        <v>1.3599999999999999</v>
      </c>
      <c r="F20" s="21">
        <f>AVERAGE(F10:F19)</f>
        <v>21.858333333333334</v>
      </c>
      <c r="G20" s="22">
        <f>SUM(G10:G19)</f>
        <v>932</v>
      </c>
      <c r="H20" s="22">
        <f>SUM(H10:H19)</f>
        <v>932</v>
      </c>
      <c r="I20" s="23">
        <f>SUM(I10:I19)</f>
        <v>1</v>
      </c>
      <c r="J20" s="12"/>
      <c r="K20" s="12"/>
      <c r="L20" s="12"/>
      <c r="M20" s="12"/>
      <c r="N20" s="12"/>
      <c r="O20" s="12"/>
      <c r="P20" s="12"/>
      <c r="Q20" s="12"/>
      <c r="R20" s="12"/>
      <c r="S20" s="14"/>
    </row>
    <row r="21" spans="1:86" s="6" customFormat="1" ht="12" customHeight="1">
      <c r="C21" s="7"/>
      <c r="D21"/>
      <c r="E21" s="24" t="s">
        <v>8</v>
      </c>
      <c r="F21" s="25" t="s">
        <v>8</v>
      </c>
      <c r="G21" s="25" t="s">
        <v>9</v>
      </c>
      <c r="H21" s="113"/>
      <c r="I21" s="26"/>
      <c r="S21" s="8"/>
    </row>
    <row r="22" spans="1:86" ht="4.05" customHeight="1"/>
  </sheetData>
  <mergeCells count="1">
    <mergeCell ref="A1:D5"/>
  </mergeCells>
  <phoneticPr fontId="2" type="noConversion"/>
  <hyperlinks>
    <hyperlink ref="R12" r:id="rId1" xr:uid="{00000000-0004-0000-0100-000000000000}"/>
    <hyperlink ref="R11" r:id="rId2" xr:uid="{00000000-0004-0000-0100-000001000000}"/>
    <hyperlink ref="R10" r:id="rId3" xr:uid="{00000000-0004-0000-0100-000002000000}"/>
    <hyperlink ref="R14" r:id="rId4" xr:uid="{00000000-0004-0000-0100-000003000000}"/>
    <hyperlink ref="R19" r:id="rId5" xr:uid="{00000000-0004-0000-0100-000004000000}"/>
    <hyperlink ref="R13" r:id="rId6" xr:uid="{00000000-0004-0000-0100-000005000000}"/>
    <hyperlink ref="L5" r:id="rId7" xr:uid="{00000000-0004-0000-0100-000006000000}"/>
  </hyperlinks>
  <pageMargins left="0.70866141732283472" right="0.70866141732283472" top="0.39370078740157483" bottom="0.78740157480314965" header="0.31496062992125984" footer="0.31496062992125984"/>
  <pageSetup paperSize="9" scale="70" orientation="landscape" r:id="rId8"/>
  <headerFooter alignWithMargins="0">
    <oddFooter>&amp;L&amp;"Arial,Standard"&amp;9Datei: &amp;F, Tabelle: &amp;A&amp;R&amp;"Arial,Standard"&amp;9© 2010 - 2020 Thomas Sießegger, Hamburg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22"/>
  <sheetViews>
    <sheetView tabSelected="1" zoomScale="115" zoomScaleNormal="115" workbookViewId="0">
      <selection activeCell="D11" sqref="D11"/>
    </sheetView>
  </sheetViews>
  <sheetFormatPr baseColWidth="10" defaultColWidth="11.3828125" defaultRowHeight="15"/>
  <cols>
    <col min="1" max="1" width="1.765625" style="1" customWidth="1"/>
    <col min="2" max="2" width="4.3046875" style="1" customWidth="1"/>
    <col min="3" max="3" width="8.61328125" style="2" customWidth="1"/>
    <col min="4" max="4" width="30.765625" style="1" customWidth="1"/>
    <col min="5" max="6" width="10.765625" style="3" customWidth="1"/>
    <col min="7" max="9" width="10.765625" style="4" customWidth="1"/>
    <col min="10" max="10" width="18.3828125" style="1" customWidth="1"/>
    <col min="11" max="11" width="15" style="1" customWidth="1"/>
    <col min="12" max="14" width="20.765625" style="1" customWidth="1"/>
    <col min="15" max="16" width="19.3828125" style="1" customWidth="1"/>
    <col min="17" max="17" width="24.765625" style="1" customWidth="1"/>
    <col min="18" max="18" width="36.765625" style="5" customWidth="1"/>
    <col min="19" max="24" width="36.765625" style="1" customWidth="1"/>
    <col min="25" max="16384" width="11.3828125" style="1"/>
  </cols>
  <sheetData>
    <row r="1" spans="1:84" ht="20.100000000000001" customHeight="1">
      <c r="A1" s="142" t="str">
        <f>CONCATENATE("Auswertung der ambulanten Pflegedienste im Umkreis von ",F5," Kilometer um die Postleitzahl ",F4)</f>
        <v>Auswertung der ambulanten Pflegedienste im Umkreis von 10 Kilometer um die Postleitzahl 12345</v>
      </c>
      <c r="B1" s="142"/>
      <c r="C1" s="142"/>
      <c r="D1" s="142"/>
    </row>
    <row r="2" spans="1:84" ht="20.100000000000001" customHeight="1">
      <c r="A2" s="142"/>
      <c r="B2" s="142"/>
      <c r="C2" s="142"/>
      <c r="D2" s="142"/>
    </row>
    <row r="3" spans="1:84" ht="20.100000000000001" customHeight="1">
      <c r="A3" s="142"/>
      <c r="B3" s="142"/>
      <c r="C3" s="142"/>
      <c r="D3" s="142"/>
    </row>
    <row r="4" spans="1:84" ht="20.100000000000001" customHeight="1">
      <c r="A4" s="142"/>
      <c r="B4" s="142"/>
      <c r="C4" s="142"/>
      <c r="D4" s="142"/>
      <c r="E4" s="27" t="s">
        <v>37</v>
      </c>
      <c r="F4" s="28">
        <v>12345</v>
      </c>
    </row>
    <row r="5" spans="1:84" ht="20.100000000000001" customHeight="1">
      <c r="A5" s="142"/>
      <c r="B5" s="142"/>
      <c r="C5" s="142"/>
      <c r="D5" s="142"/>
      <c r="E5" s="29" t="s">
        <v>39</v>
      </c>
      <c r="F5" s="30">
        <v>10</v>
      </c>
      <c r="K5" s="31" t="s">
        <v>40</v>
      </c>
      <c r="L5" s="32" t="s">
        <v>41</v>
      </c>
    </row>
    <row r="6" spans="1:84" ht="15.75" customHeight="1">
      <c r="B6" s="10"/>
      <c r="C6" s="31" t="s">
        <v>38</v>
      </c>
      <c r="D6" s="95">
        <f ca="1">TODAY()</f>
        <v>45948</v>
      </c>
      <c r="E6" s="11"/>
      <c r="F6" s="11"/>
    </row>
    <row r="7" spans="1:84" ht="15.75" customHeight="1">
      <c r="B7" s="10"/>
      <c r="C7" s="16"/>
      <c r="D7" s="15"/>
      <c r="E7" s="10" t="s">
        <v>126</v>
      </c>
      <c r="F7" s="10"/>
    </row>
    <row r="8" spans="1:84" s="143" customFormat="1" ht="44.1" customHeight="1">
      <c r="B8" s="144"/>
      <c r="C8" s="145"/>
      <c r="D8" s="146"/>
      <c r="E8" s="147" t="s">
        <v>135</v>
      </c>
      <c r="F8" s="147" t="s">
        <v>128</v>
      </c>
      <c r="G8" s="147" t="s">
        <v>127</v>
      </c>
      <c r="H8" s="148" t="s">
        <v>129</v>
      </c>
      <c r="I8" s="148" t="s">
        <v>130</v>
      </c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</row>
    <row r="9" spans="1:84" s="17" customFormat="1" ht="48" customHeight="1">
      <c r="A9" s="33"/>
      <c r="B9" s="17" t="s">
        <v>0</v>
      </c>
      <c r="C9" s="18" t="s">
        <v>10</v>
      </c>
      <c r="D9" s="17" t="s">
        <v>1</v>
      </c>
      <c r="E9" s="120" t="s">
        <v>96</v>
      </c>
      <c r="F9" s="124" t="s">
        <v>13</v>
      </c>
      <c r="G9" s="121" t="s">
        <v>95</v>
      </c>
      <c r="H9" s="122" t="s">
        <v>121</v>
      </c>
      <c r="I9" s="121" t="s">
        <v>18</v>
      </c>
      <c r="J9" s="123" t="s">
        <v>2</v>
      </c>
      <c r="K9" s="123" t="s">
        <v>3</v>
      </c>
      <c r="L9" s="123" t="s">
        <v>98</v>
      </c>
      <c r="M9" s="123" t="s">
        <v>143</v>
      </c>
      <c r="N9" s="123" t="s">
        <v>144</v>
      </c>
      <c r="O9" s="123" t="s">
        <v>42</v>
      </c>
      <c r="P9" s="123" t="s">
        <v>162</v>
      </c>
      <c r="Q9" s="123" t="s">
        <v>4</v>
      </c>
      <c r="R9" s="47" t="s">
        <v>133</v>
      </c>
      <c r="S9" s="47" t="s">
        <v>136</v>
      </c>
      <c r="T9" s="47" t="s">
        <v>132</v>
      </c>
      <c r="U9" s="47" t="s">
        <v>139</v>
      </c>
      <c r="V9" s="47" t="s">
        <v>149</v>
      </c>
      <c r="W9" s="47" t="s">
        <v>163</v>
      </c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</row>
    <row r="10" spans="1:84" s="19" customFormat="1" ht="44.1" customHeight="1">
      <c r="A10" s="34"/>
      <c r="B10" s="36">
        <v>1</v>
      </c>
      <c r="C10" s="134"/>
      <c r="D10" s="138"/>
      <c r="E10" s="37"/>
      <c r="F10" s="38"/>
      <c r="G10" s="39"/>
      <c r="H10" s="116">
        <f>G10*(1+'Bitte lesen ...  + + Anleitung'!$T$26)</f>
        <v>0</v>
      </c>
      <c r="I10" s="117" t="e">
        <f>IF((G10/$G$20)&gt;0,G10/$G$20,"")</f>
        <v>#DIV/0!</v>
      </c>
      <c r="J10" s="36"/>
      <c r="K10" s="36"/>
      <c r="L10" s="36"/>
      <c r="M10" s="36"/>
      <c r="N10" s="36"/>
      <c r="O10" s="36"/>
      <c r="P10" s="36"/>
      <c r="Q10" s="44"/>
      <c r="R10" s="125"/>
      <c r="S10" s="125"/>
      <c r="T10" s="125"/>
      <c r="U10" s="125"/>
      <c r="V10" s="125"/>
      <c r="W10" s="125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</row>
    <row r="11" spans="1:84" s="19" customFormat="1" ht="44.1" customHeight="1">
      <c r="A11" s="34"/>
      <c r="B11" s="36">
        <v>2</v>
      </c>
      <c r="C11" s="134"/>
      <c r="D11" s="138"/>
      <c r="E11" s="37"/>
      <c r="F11" s="38"/>
      <c r="G11" s="39"/>
      <c r="H11" s="116">
        <f>G11*(1+'Bitte lesen ...  + + Anleitung'!$T$26)</f>
        <v>0</v>
      </c>
      <c r="I11" s="117" t="e">
        <f>IF((G11/$G$20)&gt;0,G11/$G$20,"")</f>
        <v>#DIV/0!</v>
      </c>
      <c r="J11" s="36"/>
      <c r="K11" s="36"/>
      <c r="L11" s="36"/>
      <c r="M11" s="36"/>
      <c r="N11" s="36"/>
      <c r="O11" s="36"/>
      <c r="P11" s="36"/>
      <c r="Q11" s="44"/>
      <c r="R11" s="125"/>
      <c r="S11" s="125"/>
      <c r="T11" s="125"/>
      <c r="U11" s="125"/>
      <c r="V11" s="125"/>
      <c r="W11" s="125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</row>
    <row r="12" spans="1:84" s="19" customFormat="1" ht="44.1" customHeight="1">
      <c r="A12" s="34"/>
      <c r="B12" s="36">
        <v>3</v>
      </c>
      <c r="C12" s="134"/>
      <c r="D12" s="138"/>
      <c r="E12" s="37"/>
      <c r="F12" s="38"/>
      <c r="G12" s="39"/>
      <c r="H12" s="116">
        <f>G12*(1+'Bitte lesen ...  + + Anleitung'!$T$26)</f>
        <v>0</v>
      </c>
      <c r="I12" s="117" t="e">
        <f>IF((G12/$G$20)&gt;0,G12/$G$20,"")</f>
        <v>#DIV/0!</v>
      </c>
      <c r="J12" s="36"/>
      <c r="K12" s="36"/>
      <c r="L12" s="36"/>
      <c r="M12" s="36"/>
      <c r="N12" s="36"/>
      <c r="O12" s="36"/>
      <c r="P12" s="36"/>
      <c r="Q12" s="139"/>
      <c r="R12" s="44"/>
      <c r="S12" s="125"/>
      <c r="T12" s="125"/>
      <c r="U12" s="125"/>
      <c r="V12" s="125"/>
      <c r="W12" s="125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</row>
    <row r="13" spans="1:84" s="19" customFormat="1" ht="44.1" customHeight="1">
      <c r="A13" s="34"/>
      <c r="B13" s="36">
        <v>4</v>
      </c>
      <c r="C13" s="134"/>
      <c r="D13" s="138"/>
      <c r="E13" s="37"/>
      <c r="F13" s="38"/>
      <c r="G13" s="39"/>
      <c r="H13" s="116">
        <f>G13*(1+'Bitte lesen ...  + + Anleitung'!$T$26)</f>
        <v>0</v>
      </c>
      <c r="I13" s="117" t="e">
        <f>IF((G13/$G$20)&gt;0,G13/$G$20,"")</f>
        <v>#DIV/0!</v>
      </c>
      <c r="J13" s="36"/>
      <c r="K13" s="36"/>
      <c r="L13" s="36"/>
      <c r="M13" s="36"/>
      <c r="N13" s="36"/>
      <c r="O13" s="36"/>
      <c r="P13" s="36"/>
      <c r="Q13" s="45"/>
      <c r="R13" s="125"/>
      <c r="S13" s="125"/>
      <c r="T13" s="125"/>
      <c r="U13" s="125"/>
      <c r="V13" s="125"/>
      <c r="W13" s="125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</row>
    <row r="14" spans="1:84" s="19" customFormat="1" ht="44.1" customHeight="1">
      <c r="A14" s="34"/>
      <c r="B14" s="36">
        <v>5</v>
      </c>
      <c r="C14" s="134"/>
      <c r="D14" s="36"/>
      <c r="E14" s="114"/>
      <c r="F14" s="38"/>
      <c r="G14" s="39"/>
      <c r="H14" s="116">
        <f>G14*(1+'Bitte lesen ...  + + Anleitung'!$T$26)</f>
        <v>0</v>
      </c>
      <c r="I14" s="117" t="e">
        <f>IF((G14/$G$20)&gt;0,G14/$G$20,"")</f>
        <v>#DIV/0!</v>
      </c>
      <c r="J14" s="36"/>
      <c r="K14" s="36"/>
      <c r="L14" s="36"/>
      <c r="M14" s="36"/>
      <c r="N14" s="36"/>
      <c r="O14" s="36"/>
      <c r="P14" s="36"/>
      <c r="Q14" s="44"/>
      <c r="R14" s="125"/>
      <c r="S14" s="125"/>
      <c r="T14" s="125"/>
      <c r="U14" s="125"/>
      <c r="V14" s="125"/>
      <c r="W14" s="125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</row>
    <row r="15" spans="1:84" s="19" customFormat="1" ht="44.1" customHeight="1">
      <c r="A15" s="35"/>
      <c r="B15" s="36">
        <v>6</v>
      </c>
      <c r="C15" s="135"/>
      <c r="D15" s="40"/>
      <c r="E15" s="115"/>
      <c r="F15" s="42"/>
      <c r="G15" s="43"/>
      <c r="H15" s="116">
        <f>G15*(1+'Bitte lesen ...  + + Anleitung'!$T$26)</f>
        <v>0</v>
      </c>
      <c r="I15" s="117" t="e">
        <f t="shared" ref="I15:I18" si="0">IF((G15/$G$20)&gt;0,G15/$G$20,"")</f>
        <v>#DIV/0!</v>
      </c>
      <c r="J15" s="40"/>
      <c r="K15" s="40"/>
      <c r="L15" s="40"/>
      <c r="M15" s="40"/>
      <c r="N15" s="40"/>
      <c r="O15" s="40"/>
      <c r="P15" s="40"/>
      <c r="Q15" s="46"/>
      <c r="R15" s="136"/>
      <c r="S15" s="125"/>
      <c r="T15" s="125"/>
      <c r="U15" s="125"/>
      <c r="V15" s="125"/>
      <c r="W15" s="125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</row>
    <row r="16" spans="1:84" s="19" customFormat="1" ht="44.1" customHeight="1">
      <c r="A16" s="35"/>
      <c r="B16" s="36">
        <v>7</v>
      </c>
      <c r="C16" s="135"/>
      <c r="D16" s="40"/>
      <c r="E16" s="115"/>
      <c r="F16" s="42"/>
      <c r="G16" s="43"/>
      <c r="H16" s="116">
        <f>G16*(1+'Bitte lesen ...  + + Anleitung'!$T$26)</f>
        <v>0</v>
      </c>
      <c r="I16" s="117" t="e">
        <f t="shared" si="0"/>
        <v>#DIV/0!</v>
      </c>
      <c r="J16" s="40"/>
      <c r="K16" s="40"/>
      <c r="L16" s="40"/>
      <c r="M16" s="40"/>
      <c r="N16" s="40"/>
      <c r="O16" s="40"/>
      <c r="P16" s="40"/>
      <c r="Q16" s="46"/>
      <c r="R16" s="136"/>
      <c r="S16" s="125"/>
      <c r="T16" s="125"/>
      <c r="U16" s="125"/>
      <c r="V16" s="125"/>
      <c r="W16" s="125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</row>
    <row r="17" spans="1:84" s="19" customFormat="1" ht="44.1" customHeight="1">
      <c r="A17" s="35"/>
      <c r="B17" s="36">
        <v>8</v>
      </c>
      <c r="C17" s="135"/>
      <c r="D17" s="40"/>
      <c r="E17" s="115"/>
      <c r="F17" s="42"/>
      <c r="G17" s="43"/>
      <c r="H17" s="116">
        <f>G17*(1+'Bitte lesen ...  + + Anleitung'!$T$26)</f>
        <v>0</v>
      </c>
      <c r="I17" s="117" t="e">
        <f t="shared" si="0"/>
        <v>#DIV/0!</v>
      </c>
      <c r="J17" s="40"/>
      <c r="K17" s="40"/>
      <c r="L17" s="40"/>
      <c r="M17" s="40"/>
      <c r="N17" s="40"/>
      <c r="O17" s="40"/>
      <c r="P17" s="40"/>
      <c r="Q17" s="46"/>
      <c r="R17" s="136"/>
      <c r="S17" s="125"/>
      <c r="T17" s="125"/>
      <c r="U17" s="125"/>
      <c r="V17" s="125"/>
      <c r="W17" s="125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</row>
    <row r="18" spans="1:84" s="19" customFormat="1" ht="44.1" customHeight="1">
      <c r="A18" s="35"/>
      <c r="B18" s="36">
        <v>9</v>
      </c>
      <c r="C18" s="135"/>
      <c r="D18" s="40"/>
      <c r="E18" s="115"/>
      <c r="F18" s="42"/>
      <c r="G18" s="43"/>
      <c r="H18" s="116">
        <f>G18*(1+'Bitte lesen ...  + + Anleitung'!$T$26)</f>
        <v>0</v>
      </c>
      <c r="I18" s="117" t="e">
        <f t="shared" si="0"/>
        <v>#DIV/0!</v>
      </c>
      <c r="J18" s="40"/>
      <c r="K18" s="40"/>
      <c r="L18" s="40"/>
      <c r="M18" s="40"/>
      <c r="N18" s="40"/>
      <c r="O18" s="40"/>
      <c r="P18" s="40"/>
      <c r="Q18" s="46"/>
      <c r="R18" s="136"/>
      <c r="S18" s="125"/>
      <c r="T18" s="125"/>
      <c r="U18" s="125"/>
      <c r="V18" s="125"/>
      <c r="W18" s="125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</row>
    <row r="19" spans="1:84" s="19" customFormat="1" ht="44.1" customHeight="1" thickBot="1">
      <c r="A19" s="35"/>
      <c r="B19" s="36">
        <v>10</v>
      </c>
      <c r="C19" s="135"/>
      <c r="D19" s="40"/>
      <c r="E19" s="41"/>
      <c r="F19" s="42"/>
      <c r="G19" s="43"/>
      <c r="H19" s="116">
        <f>G19*(1+'Bitte lesen ...  + + Anleitung'!$T$26)</f>
        <v>0</v>
      </c>
      <c r="I19" s="118" t="e">
        <f>IF((G19/$G$20)&gt;0,G19/$G$20,"")</f>
        <v>#DIV/0!</v>
      </c>
      <c r="J19" s="40"/>
      <c r="K19" s="40"/>
      <c r="L19" s="40"/>
      <c r="M19" s="40"/>
      <c r="N19" s="40"/>
      <c r="O19" s="40"/>
      <c r="P19" s="40"/>
      <c r="Q19" s="46"/>
      <c r="R19" s="136"/>
      <c r="S19" s="125"/>
      <c r="T19" s="125"/>
      <c r="U19" s="125"/>
      <c r="V19" s="125"/>
      <c r="W19" s="125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</row>
    <row r="20" spans="1:84" s="9" customFormat="1" ht="20.100000000000001" customHeight="1" thickTop="1">
      <c r="B20" s="12"/>
      <c r="C20" s="13"/>
      <c r="D20" s="12"/>
      <c r="E20" s="20" t="e">
        <f>AVERAGE(E10:E19)</f>
        <v>#DIV/0!</v>
      </c>
      <c r="F20" s="21" t="e">
        <f>AVERAGE(F10:F19)</f>
        <v>#DIV/0!</v>
      </c>
      <c r="G20" s="22">
        <f>SUM(G10:G19)</f>
        <v>0</v>
      </c>
      <c r="H20" s="22">
        <f>SUM(H10:H19)</f>
        <v>0</v>
      </c>
      <c r="I20" s="23" t="e">
        <f>SUM(I10:I19)</f>
        <v>#DIV/0!</v>
      </c>
      <c r="J20" s="12"/>
      <c r="K20" s="12"/>
      <c r="L20" s="12"/>
      <c r="M20" s="12"/>
      <c r="N20" s="12"/>
      <c r="O20" s="12"/>
      <c r="P20" s="12"/>
      <c r="Q20" s="12"/>
      <c r="R20" s="14"/>
    </row>
    <row r="21" spans="1:84" s="6" customFormat="1" ht="12" customHeight="1">
      <c r="C21" s="7"/>
      <c r="D21"/>
      <c r="E21" s="24" t="s">
        <v>8</v>
      </c>
      <c r="F21" s="25" t="s">
        <v>8</v>
      </c>
      <c r="G21" s="25" t="s">
        <v>9</v>
      </c>
      <c r="H21" s="113"/>
      <c r="I21" s="26"/>
      <c r="R21" s="8"/>
    </row>
    <row r="22" spans="1:84" ht="4.05" customHeight="1"/>
  </sheetData>
  <sheetProtection sheet="1" objects="1" scenarios="1"/>
  <mergeCells count="1">
    <mergeCell ref="A1:D5"/>
  </mergeCells>
  <phoneticPr fontId="2" type="noConversion"/>
  <hyperlinks>
    <hyperlink ref="L5" r:id="rId1" xr:uid="{00000000-0004-0000-0200-000001000000}"/>
  </hyperlinks>
  <pageMargins left="0.70866141732283472" right="0.70866141732283472" top="0.39370078740157483" bottom="0.78740157480314965" header="0.31496062992125984" footer="0.31496062992125984"/>
  <pageSetup paperSize="9" scale="70" orientation="landscape" r:id="rId2"/>
  <headerFooter alignWithMargins="0">
    <oddFooter>&amp;L&amp;"Arial,Standard"&amp;9Datei: &amp;F, Tabelle: &amp;A&amp;R&amp;"Arial,Standard"&amp;9© 2010 - 2020 Thomas Sießegger, Hamburg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Bitte lesen ...  + + Anleitung</vt:lpstr>
      <vt:lpstr>Marktanalyse Beispiel</vt:lpstr>
      <vt:lpstr>Marktanalyse eigene Erfassung</vt:lpstr>
      <vt:lpstr>'Bitte lesen ...  + + Anleitung'!_Toc304511180</vt:lpstr>
      <vt:lpstr>'Bitte lesen ...  + + Anleitung'!Druckbereich</vt:lpstr>
      <vt:lpstr>'Marktanalyse Beispiel'!Druckbereich</vt:lpstr>
      <vt:lpstr>'Marktanalyse eigene Erfassung'!Druckbereich</vt:lpstr>
      <vt:lpstr>'Marktanalyse Beispiel'!Drucktitel</vt:lpstr>
      <vt:lpstr>'Marktanalyse eigene Erfassung'!Drucktitel</vt:lpstr>
      <vt:lpstr>'Bitte lesen ...  + + Anleitung'!Titel</vt:lpstr>
    </vt:vector>
  </TitlesOfParts>
  <Company>Sießegger Sozialmanagement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Marktanalyse</dc:title>
  <dc:creator>Thomas Sießegger</dc:creator>
  <cp:lastModifiedBy>Thomas Sießegger</cp:lastModifiedBy>
  <cp:lastPrinted>2020-02-28T07:15:31Z</cp:lastPrinted>
  <dcterms:created xsi:type="dcterms:W3CDTF">2012-06-07T14:14:35Z</dcterms:created>
  <dcterms:modified xsi:type="dcterms:W3CDTF">2025-10-18T08:10:14Z</dcterms:modified>
</cp:coreProperties>
</file>